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kpetrone\Desktop\"/>
    </mc:Choice>
  </mc:AlternateContent>
  <xr:revisionPtr revIDLastSave="0" documentId="8_{140428C4-2BA6-4147-8D45-4CFD7787A857}" xr6:coauthVersionLast="47" xr6:coauthVersionMax="47" xr10:uidLastSave="{00000000-0000-0000-0000-000000000000}"/>
  <bookViews>
    <workbookView xWindow="-90" yWindow="-90" windowWidth="19380" windowHeight="11460" tabRatio="921" xr2:uid="{00000000-000D-0000-FFFF-FFFF00000000}"/>
  </bookViews>
  <sheets>
    <sheet name="Budget_Summary" sheetId="1" r:id="rId1"/>
    <sheet name="Comp Ops" sheetId="9" r:id="rId2"/>
    <sheet name="DomesticTravel" sheetId="10" r:id="rId3"/>
  </sheets>
  <definedNames>
    <definedName name="_xlnm.Print_Area" localSheetId="0">Budget_Summary!$A$1:$O$98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" i="1" l="1"/>
  <c r="L34" i="1"/>
  <c r="L35" i="1"/>
  <c r="L36" i="1"/>
  <c r="L39" i="1"/>
  <c r="E37" i="1"/>
  <c r="I37" i="1"/>
  <c r="N37" i="1"/>
  <c r="E34" i="1"/>
  <c r="I34" i="1"/>
  <c r="N34" i="1"/>
  <c r="E35" i="1"/>
  <c r="I35" i="1"/>
  <c r="N35" i="1"/>
  <c r="E36" i="1"/>
  <c r="I36" i="1"/>
  <c r="N36" i="1"/>
  <c r="N39" i="1"/>
  <c r="N29" i="1"/>
  <c r="N26" i="1"/>
  <c r="I39" i="1"/>
  <c r="I42" i="1"/>
  <c r="I86" i="1"/>
  <c r="I88" i="1"/>
  <c r="I94" i="1"/>
  <c r="I96" i="1"/>
  <c r="I98" i="1"/>
  <c r="E39" i="1"/>
  <c r="E42" i="1"/>
  <c r="E86" i="1"/>
  <c r="E94" i="1"/>
  <c r="E96" i="1"/>
  <c r="E98" i="1"/>
  <c r="L42" i="1"/>
  <c r="L86" i="1"/>
  <c r="L88" i="1"/>
  <c r="L94" i="1"/>
  <c r="L96" i="1"/>
  <c r="L98" i="1"/>
  <c r="E26" i="1"/>
  <c r="E22" i="1"/>
  <c r="E23" i="1"/>
  <c r="E24" i="1"/>
  <c r="E25" i="1"/>
  <c r="E21" i="1"/>
  <c r="E29" i="1"/>
  <c r="N10" i="10"/>
  <c r="L9" i="10"/>
  <c r="I9" i="10"/>
  <c r="L8" i="10"/>
  <c r="I8" i="10"/>
  <c r="F8" i="10"/>
  <c r="N8" i="10"/>
  <c r="L7" i="10"/>
  <c r="I7" i="10"/>
  <c r="N7" i="10"/>
  <c r="L6" i="10"/>
  <c r="I6" i="10"/>
  <c r="F6" i="10"/>
  <c r="N6" i="10"/>
  <c r="L5" i="10"/>
  <c r="N5" i="10"/>
  <c r="I5" i="10"/>
  <c r="L3" i="10"/>
  <c r="I3" i="10"/>
  <c r="F3" i="10"/>
  <c r="C23" i="9"/>
  <c r="D23" i="9"/>
  <c r="C22" i="9"/>
  <c r="D22" i="9"/>
  <c r="C21" i="9"/>
  <c r="D21" i="9"/>
  <c r="C20" i="9"/>
  <c r="D20" i="9"/>
  <c r="C19" i="9"/>
  <c r="D19" i="9"/>
  <c r="C15" i="9"/>
  <c r="D15" i="9"/>
  <c r="C14" i="9"/>
  <c r="D14" i="9"/>
  <c r="C13" i="9"/>
  <c r="D13" i="9"/>
  <c r="C12" i="9"/>
  <c r="D12" i="9"/>
  <c r="C11" i="9"/>
  <c r="D11" i="9"/>
  <c r="C7" i="9"/>
  <c r="D7" i="9"/>
  <c r="C6" i="9"/>
  <c r="D6" i="9"/>
  <c r="C5" i="9"/>
  <c r="D5" i="9"/>
  <c r="C4" i="9"/>
  <c r="D4" i="9"/>
  <c r="C3" i="9"/>
  <c r="D3" i="9"/>
  <c r="I22" i="1"/>
  <c r="I23" i="1"/>
  <c r="I24" i="1"/>
  <c r="I25" i="1"/>
  <c r="I26" i="1"/>
  <c r="I21" i="1"/>
  <c r="I15" i="1"/>
  <c r="I16" i="1"/>
  <c r="I14" i="1"/>
  <c r="L15" i="1"/>
  <c r="L16" i="1"/>
  <c r="L26" i="1"/>
  <c r="L22" i="1"/>
  <c r="L23" i="1"/>
  <c r="L24" i="1"/>
  <c r="L25" i="1"/>
  <c r="L14" i="1"/>
  <c r="L21" i="1"/>
  <c r="E16" i="1"/>
  <c r="E15" i="1"/>
  <c r="N14" i="1"/>
  <c r="I29" i="1"/>
  <c r="L29" i="1"/>
  <c r="N17" i="1"/>
  <c r="N60" i="1"/>
  <c r="N73" i="1"/>
  <c r="N74" i="1"/>
  <c r="N75" i="1"/>
  <c r="N77" i="1"/>
  <c r="N78" i="1"/>
  <c r="N92" i="1"/>
  <c r="N79" i="1"/>
  <c r="N80" i="1"/>
  <c r="N45" i="1"/>
  <c r="N46" i="1"/>
  <c r="N66" i="1"/>
  <c r="N67" i="1"/>
  <c r="I90" i="1"/>
  <c r="L90" i="1"/>
  <c r="E91" i="1"/>
  <c r="I91" i="1"/>
  <c r="L91" i="1"/>
  <c r="E70" i="1"/>
  <c r="E92" i="1"/>
  <c r="I48" i="1"/>
  <c r="I89" i="1"/>
  <c r="I70" i="1"/>
  <c r="I92" i="1"/>
  <c r="L48" i="1"/>
  <c r="L89" i="1"/>
  <c r="L70" i="1"/>
  <c r="L92" i="1"/>
  <c r="B53" i="1"/>
  <c r="B52" i="1"/>
  <c r="E8" i="1"/>
  <c r="E9" i="1"/>
  <c r="I8" i="1"/>
  <c r="I9" i="1"/>
  <c r="L8" i="1"/>
  <c r="L9" i="1"/>
  <c r="A52" i="1"/>
  <c r="J94" i="1"/>
  <c r="N9" i="10"/>
  <c r="L11" i="10"/>
  <c r="L59" i="1"/>
  <c r="L62" i="1"/>
  <c r="F11" i="10"/>
  <c r="E59" i="1"/>
  <c r="I11" i="10"/>
  <c r="I59" i="1"/>
  <c r="I62" i="1"/>
  <c r="N11" i="10"/>
  <c r="N24" i="1"/>
  <c r="N25" i="1"/>
  <c r="N16" i="1"/>
  <c r="I18" i="1"/>
  <c r="E18" i="1"/>
  <c r="P89" i="1"/>
  <c r="N21" i="1"/>
  <c r="N15" i="1"/>
  <c r="N23" i="1"/>
  <c r="N91" i="1"/>
  <c r="L18" i="1"/>
  <c r="N22" i="1"/>
  <c r="P88" i="1"/>
  <c r="N88" i="1"/>
  <c r="L32" i="1"/>
  <c r="I32" i="1"/>
  <c r="E32" i="1"/>
  <c r="P35" i="1"/>
  <c r="P91" i="1"/>
  <c r="P90" i="1"/>
  <c r="P92" i="1"/>
  <c r="N90" i="1"/>
  <c r="N48" i="1"/>
  <c r="N89" i="1"/>
  <c r="P70" i="1"/>
  <c r="N70" i="1"/>
  <c r="D16" i="9"/>
  <c r="I76" i="1"/>
  <c r="I82" i="1"/>
  <c r="D8" i="9"/>
  <c r="N59" i="1"/>
  <c r="N62" i="1"/>
  <c r="E62" i="1"/>
  <c r="P62" i="1"/>
  <c r="D24" i="9"/>
  <c r="L76" i="1"/>
  <c r="L82" i="1"/>
  <c r="P48" i="1"/>
  <c r="N18" i="1"/>
  <c r="P18" i="1"/>
  <c r="P34" i="1"/>
  <c r="P36" i="1"/>
  <c r="N32" i="1"/>
  <c r="P32" i="1"/>
  <c r="N76" i="1"/>
  <c r="N82" i="1"/>
  <c r="E82" i="1"/>
  <c r="N42" i="1"/>
  <c r="N86" i="1"/>
  <c r="N94" i="1"/>
  <c r="P42" i="1"/>
  <c r="P39" i="1"/>
  <c r="P82" i="1"/>
  <c r="P86" i="1"/>
  <c r="N96" i="1"/>
  <c r="N98" i="1"/>
  <c r="P94" i="1"/>
  <c r="P96" i="1"/>
  <c r="P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lydia.prentiss</author>
    <author>Lydia Prentiss</author>
    <author>Victoria L. Berry</author>
  </authors>
  <commentList>
    <comment ref="D2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lydia.prentiss:</t>
        </r>
        <r>
          <rPr>
            <sz val="8"/>
            <color indexed="81"/>
            <rFont val="Tahoma"/>
            <family val="2"/>
          </rPr>
          <t xml:space="preserve">
Summer GRA: 400 Hours
</t>
        </r>
      </text>
    </comment>
    <comment ref="D37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lydia.prentiss:</t>
        </r>
        <r>
          <rPr>
            <sz val="8"/>
            <color indexed="81"/>
            <rFont val="Tahoma"/>
            <family val="2"/>
          </rPr>
          <t xml:space="preserve">
normally 10 x 2 semesters
</t>
        </r>
      </text>
    </comment>
    <comment ref="A8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Lydia Prentiss:</t>
        </r>
        <r>
          <rPr>
            <sz val="9"/>
            <color indexed="81"/>
            <rFont val="Tahoma"/>
            <family val="2"/>
          </rPr>
          <t xml:space="preserve">
Example other costs: Hartwick telephones
</t>
        </r>
      </text>
    </comment>
    <comment ref="B96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Victoria L. Berry:</t>
        </r>
        <r>
          <rPr>
            <sz val="9"/>
            <color indexed="81"/>
            <rFont val="Tahoma"/>
            <family val="2"/>
          </rPr>
          <t xml:space="preserve">
55% on campus FY23
56% on campus FY24-26
27.5% off campus
26% off campus remote</t>
        </r>
      </text>
    </comment>
  </commentList>
</comments>
</file>

<file path=xl/sharedStrings.xml><?xml version="1.0" encoding="utf-8"?>
<sst xmlns="http://schemas.openxmlformats.org/spreadsheetml/2006/main" count="120" uniqueCount="86">
  <si>
    <t>Summary Proposal Budget</t>
  </si>
  <si>
    <t>Project Title:</t>
  </si>
  <si>
    <t>Principal Investigator:</t>
  </si>
  <si>
    <t>Year 1</t>
  </si>
  <si>
    <t>Year 2</t>
  </si>
  <si>
    <t>Year 3</t>
  </si>
  <si>
    <t>Senior Personnel:</t>
  </si>
  <si>
    <t>Total Senior Personnel:</t>
  </si>
  <si>
    <t xml:space="preserve">Other Personnel: </t>
  </si>
  <si>
    <t>Total Other Personnel:</t>
  </si>
  <si>
    <t>Total Salaries &amp; Fringe Benefits:</t>
  </si>
  <si>
    <t>Travel:</t>
  </si>
  <si>
    <t>Total Travel:</t>
  </si>
  <si>
    <t>Other Direct Costs:</t>
  </si>
  <si>
    <t>Total Other Direct Costs:</t>
  </si>
  <si>
    <t>TOTAL DIRECT COSTS:</t>
  </si>
  <si>
    <t xml:space="preserve">Summary 3-year </t>
  </si>
  <si>
    <t>Total</t>
  </si>
  <si>
    <t>chk column</t>
  </si>
  <si>
    <t>Subcontracts</t>
  </si>
  <si>
    <t>Total Subcontracts:</t>
  </si>
  <si>
    <t>PI</t>
  </si>
  <si>
    <t>CO PI</t>
  </si>
  <si>
    <t>Name</t>
  </si>
  <si>
    <t xml:space="preserve"> Tuition Remission </t>
  </si>
  <si>
    <t xml:space="preserve"> Hourly Student = $/hrs</t>
  </si>
  <si>
    <t>$ /hour</t>
  </si>
  <si>
    <t>Total Benefits:</t>
  </si>
  <si>
    <t>An Sal</t>
  </si>
  <si>
    <t>Continued - page 2</t>
  </si>
  <si>
    <t>Total Equipment (over $5,000):</t>
  </si>
  <si>
    <t>Technician/Programmer</t>
  </si>
  <si>
    <t>Graduate Student</t>
  </si>
  <si>
    <t>Effort</t>
  </si>
  <si>
    <t>Start Date:</t>
  </si>
  <si>
    <t>End Date:</t>
  </si>
  <si>
    <r>
      <t xml:space="preserve">Equipment: </t>
    </r>
    <r>
      <rPr>
        <sz val="11"/>
        <rFont val="Calibri"/>
        <family val="2"/>
      </rPr>
      <t>(over $5,000 ea)</t>
    </r>
  </si>
  <si>
    <r>
      <t>TOTAL MODIFIED DIRECT COSTS</t>
    </r>
    <r>
      <rPr>
        <sz val="11"/>
        <rFont val="Calibri"/>
        <family val="2"/>
      </rPr>
      <t>:</t>
    </r>
  </si>
  <si>
    <t>PI:</t>
  </si>
  <si>
    <t>University of Maryland, College Park</t>
  </si>
  <si>
    <t xml:space="preserve">Submitted by: </t>
  </si>
  <si>
    <t>Hours</t>
  </si>
  <si>
    <t xml:space="preserve">Rent </t>
  </si>
  <si>
    <t>Other Maintenance/Repairs</t>
  </si>
  <si>
    <t xml:space="preserve">Computer System Support </t>
  </si>
  <si>
    <t>Publication/Page Charges</t>
  </si>
  <si>
    <t>Research Materials</t>
  </si>
  <si>
    <t>Other</t>
  </si>
  <si>
    <t>Participant Support Costs</t>
  </si>
  <si>
    <t>Consultant Services</t>
  </si>
  <si>
    <t>Credits</t>
  </si>
  <si>
    <t>Cost</t>
  </si>
  <si>
    <t>Less Subcontract B over $25,000</t>
  </si>
  <si>
    <t>Less Rent</t>
  </si>
  <si>
    <t>Less Subcontract A over $25,000</t>
  </si>
  <si>
    <t>Less Equipment Over $5,000</t>
  </si>
  <si>
    <t>Less Tuition Remission</t>
  </si>
  <si>
    <t>Foreign</t>
  </si>
  <si>
    <t>Domestic (incl. Canada, Mexico)</t>
  </si>
  <si>
    <t>Step 2</t>
  </si>
  <si>
    <t>Post Doctoral Associate</t>
  </si>
  <si>
    <t>Faculty Specialist</t>
  </si>
  <si>
    <t xml:space="preserve">Sen Faculty Specialist </t>
  </si>
  <si>
    <t>Principal Faculty Specialist</t>
  </si>
  <si>
    <t>TOTAL UMD COSTS:</t>
  </si>
  <si>
    <t>Comp Ops</t>
  </si>
  <si>
    <t>Y1</t>
  </si>
  <si>
    <t>Co-I</t>
  </si>
  <si>
    <t>PD</t>
  </si>
  <si>
    <t>GRA</t>
  </si>
  <si>
    <t>Rate</t>
  </si>
  <si>
    <t>FTE</t>
  </si>
  <si>
    <t>Y2</t>
  </si>
  <si>
    <t>Y3</t>
  </si>
  <si>
    <t>Nights/ Days</t>
  </si>
  <si>
    <t># of travelers</t>
  </si>
  <si>
    <t>Hotel</t>
  </si>
  <si>
    <t>Per diem</t>
  </si>
  <si>
    <t>Airfare</t>
  </si>
  <si>
    <t>Registration &amp; Abstract Fees</t>
  </si>
  <si>
    <t>Incidentals (parking, taxi, internet)</t>
  </si>
  <si>
    <t xml:space="preserve"> Fringe Benefits-Faculty</t>
  </si>
  <si>
    <t xml:space="preserve"> Fringe Benefits-GRA</t>
  </si>
  <si>
    <t xml:space="preserve"> Fringe Benefits-Hourly</t>
  </si>
  <si>
    <t>Step 2 (9 months)</t>
  </si>
  <si>
    <t>INDIRECT COSTS (7/1/23-6/30/26)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</si>
</sst>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-[$$-C09]* #,##0_-;\-[$$-C09]* #,##0_-;_-[$$-C09]* &quot;-&quot;_-;_-@_-"/>
    <numFmt numFmtId="167" formatCode="0.0%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u/>
      <sz val="11"/>
      <name val="Arial"/>
      <family val="2"/>
    </font>
    <font>
      <u/>
      <sz val="11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9" fontId="0" fillId="0" borderId="0" xfId="3" applyFont="1" applyFill="1"/>
    <xf numFmtId="0" fontId="14" fillId="0" borderId="0" xfId="0" applyFont="1"/>
    <xf numFmtId="9" fontId="14" fillId="0" borderId="0" xfId="3" applyFont="1" applyFill="1"/>
    <xf numFmtId="9" fontId="14" fillId="0" borderId="0" xfId="0" applyNumberFormat="1" applyFont="1"/>
    <xf numFmtId="0" fontId="14" fillId="0" borderId="0" xfId="0" applyFont="1" applyAlignment="1">
      <alignment horizontal="center"/>
    </xf>
    <xf numFmtId="9" fontId="14" fillId="0" borderId="0" xfId="3" applyFont="1" applyFill="1" applyAlignment="1">
      <alignment horizontal="center"/>
    </xf>
    <xf numFmtId="9" fontId="15" fillId="0" borderId="0" xfId="3" applyFont="1" applyFill="1" applyAlignment="1">
      <alignment horizontal="center"/>
    </xf>
    <xf numFmtId="42" fontId="14" fillId="0" borderId="0" xfId="0" applyNumberFormat="1" applyFont="1"/>
    <xf numFmtId="43" fontId="14" fillId="0" borderId="0" xfId="0" applyNumberFormat="1" applyFont="1"/>
    <xf numFmtId="42" fontId="14" fillId="0" borderId="0" xfId="1" applyNumberFormat="1" applyFont="1" applyFill="1"/>
    <xf numFmtId="43" fontId="14" fillId="0" borderId="0" xfId="1" applyFont="1" applyFill="1"/>
    <xf numFmtId="44" fontId="14" fillId="0" borderId="0" xfId="3" applyNumberFormat="1" applyFont="1" applyFill="1" applyAlignment="1">
      <alignment horizontal="center"/>
    </xf>
    <xf numFmtId="167" fontId="14" fillId="0" borderId="0" xfId="0" applyNumberFormat="1" applyFont="1" applyAlignment="1">
      <alignment horizontal="center"/>
    </xf>
    <xf numFmtId="6" fontId="14" fillId="0" borderId="0" xfId="3" applyNumberFormat="1" applyFont="1" applyFill="1" applyAlignment="1">
      <alignment horizontal="center"/>
    </xf>
    <xf numFmtId="42" fontId="15" fillId="0" borderId="0" xfId="0" applyNumberFormat="1" applyFont="1"/>
    <xf numFmtId="9" fontId="15" fillId="0" borderId="0" xfId="3" applyFont="1" applyFill="1"/>
    <xf numFmtId="42" fontId="15" fillId="0" borderId="0" xfId="2" applyNumberFormat="1" applyFont="1" applyFill="1"/>
    <xf numFmtId="166" fontId="15" fillId="0" borderId="0" xfId="0" applyNumberFormat="1" applyFont="1"/>
    <xf numFmtId="0" fontId="15" fillId="0" borderId="0" xfId="0" applyFont="1"/>
    <xf numFmtId="9" fontId="14" fillId="0" borderId="0" xfId="0" applyNumberFormat="1" applyFont="1" applyAlignment="1">
      <alignment horizontal="center"/>
    </xf>
    <xf numFmtId="44" fontId="14" fillId="0" borderId="0" xfId="0" applyNumberFormat="1" applyFont="1"/>
    <xf numFmtId="0" fontId="7" fillId="0" borderId="0" xfId="0" applyFont="1"/>
    <xf numFmtId="9" fontId="7" fillId="0" borderId="0" xfId="3" applyFont="1" applyFill="1"/>
    <xf numFmtId="9" fontId="16" fillId="0" borderId="0" xfId="0" applyNumberFormat="1" applyFont="1"/>
    <xf numFmtId="0" fontId="16" fillId="0" borderId="0" xfId="0" applyFont="1" applyAlignment="1">
      <alignment horizontal="center"/>
    </xf>
    <xf numFmtId="9" fontId="14" fillId="0" borderId="1" xfId="0" applyNumberFormat="1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9" fontId="15" fillId="0" borderId="0" xfId="0" applyNumberFormat="1" applyFont="1" applyAlignment="1">
      <alignment horizontal="center"/>
    </xf>
    <xf numFmtId="14" fontId="14" fillId="0" borderId="0" xfId="0" applyNumberFormat="1" applyFont="1"/>
    <xf numFmtId="0" fontId="15" fillId="0" borderId="0" xfId="0" applyFont="1" applyAlignment="1">
      <alignment horizontal="center"/>
    </xf>
    <xf numFmtId="165" fontId="17" fillId="0" borderId="0" xfId="0" applyNumberFormat="1" applyFont="1"/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5" fillId="0" borderId="2" xfId="0" applyFont="1" applyBorder="1"/>
    <xf numFmtId="0" fontId="14" fillId="0" borderId="2" xfId="0" applyFont="1" applyBorder="1"/>
    <xf numFmtId="42" fontId="17" fillId="0" borderId="0" xfId="0" applyNumberFormat="1" applyFont="1"/>
    <xf numFmtId="49" fontId="14" fillId="0" borderId="0" xfId="0" applyNumberFormat="1" applyFont="1" applyAlignment="1">
      <alignment horizontal="left"/>
    </xf>
    <xf numFmtId="0" fontId="14" fillId="2" borderId="0" xfId="0" applyFont="1" applyFill="1"/>
    <xf numFmtId="41" fontId="14" fillId="0" borderId="0" xfId="3" applyNumberFormat="1" applyFont="1" applyFill="1"/>
    <xf numFmtId="41" fontId="14" fillId="0" borderId="0" xfId="0" applyNumberFormat="1" applyFont="1" applyAlignment="1">
      <alignment horizontal="center"/>
    </xf>
    <xf numFmtId="1" fontId="14" fillId="0" borderId="0" xfId="3" applyNumberFormat="1" applyFont="1" applyFill="1"/>
    <xf numFmtId="0" fontId="19" fillId="0" borderId="0" xfId="0" applyFont="1"/>
    <xf numFmtId="9" fontId="19" fillId="0" borderId="0" xfId="0" applyNumberFormat="1" applyFont="1"/>
    <xf numFmtId="9" fontId="7" fillId="0" borderId="0" xfId="0" applyNumberFormat="1" applyFont="1"/>
    <xf numFmtId="0" fontId="11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9" fontId="0" fillId="0" borderId="0" xfId="0" applyNumberFormat="1"/>
    <xf numFmtId="0" fontId="2" fillId="0" borderId="0" xfId="0" applyFont="1"/>
    <xf numFmtId="14" fontId="14" fillId="2" borderId="0" xfId="0" applyNumberFormat="1" applyFont="1" applyFill="1" applyAlignment="1">
      <alignment horizontal="center"/>
    </xf>
    <xf numFmtId="14" fontId="14" fillId="0" borderId="1" xfId="0" applyNumberFormat="1" applyFont="1" applyBorder="1"/>
    <xf numFmtId="9" fontId="14" fillId="2" borderId="0" xfId="0" applyNumberFormat="1" applyFont="1" applyFill="1"/>
    <xf numFmtId="49" fontId="14" fillId="0" borderId="0" xfId="0" applyNumberFormat="1" applyFont="1"/>
    <xf numFmtId="41" fontId="14" fillId="2" borderId="0" xfId="1" applyNumberFormat="1" applyFont="1" applyFill="1"/>
    <xf numFmtId="41" fontId="14" fillId="0" borderId="0" xfId="1" applyNumberFormat="1" applyFont="1" applyFill="1"/>
    <xf numFmtId="41" fontId="15" fillId="2" borderId="0" xfId="2" applyNumberFormat="1" applyFont="1" applyFill="1"/>
    <xf numFmtId="41" fontId="14" fillId="0" borderId="0" xfId="0" applyNumberFormat="1" applyFont="1"/>
    <xf numFmtId="41" fontId="15" fillId="0" borderId="0" xfId="2" applyNumberFormat="1" applyFont="1" applyFill="1"/>
    <xf numFmtId="41" fontId="15" fillId="2" borderId="0" xfId="1" applyNumberFormat="1" applyFont="1" applyFill="1"/>
    <xf numFmtId="41" fontId="15" fillId="2" borderId="0" xfId="0" applyNumberFormat="1" applyFont="1" applyFill="1"/>
    <xf numFmtId="41" fontId="15" fillId="0" borderId="0" xfId="0" applyNumberFormat="1" applyFont="1"/>
    <xf numFmtId="41" fontId="14" fillId="2" borderId="0" xfId="0" applyNumberFormat="1" applyFont="1" applyFill="1"/>
    <xf numFmtId="41" fontId="15" fillId="2" borderId="2" xfId="0" applyNumberFormat="1" applyFont="1" applyFill="1" applyBorder="1"/>
    <xf numFmtId="164" fontId="14" fillId="2" borderId="0" xfId="1" applyNumberFormat="1" applyFont="1" applyFill="1"/>
    <xf numFmtId="44" fontId="0" fillId="0" borderId="0" xfId="2" applyFont="1"/>
    <xf numFmtId="9" fontId="0" fillId="0" borderId="0" xfId="3" applyFont="1"/>
    <xf numFmtId="44" fontId="0" fillId="0" borderId="0" xfId="0" applyNumberFormat="1"/>
    <xf numFmtId="0" fontId="14" fillId="0" borderId="0" xfId="0" applyFont="1" applyAlignment="1">
      <alignment horizontal="center" vertical="center" wrapText="1"/>
    </xf>
    <xf numFmtId="43" fontId="14" fillId="2" borderId="0" xfId="1" applyFont="1" applyFill="1"/>
    <xf numFmtId="43" fontId="15" fillId="2" borderId="0" xfId="2" applyNumberFormat="1" applyFont="1" applyFill="1"/>
    <xf numFmtId="164" fontId="17" fillId="0" borderId="0" xfId="0" applyNumberFormat="1" applyFont="1"/>
    <xf numFmtId="41" fontId="17" fillId="0" borderId="0" xfId="0" applyNumberFormat="1" applyFont="1"/>
    <xf numFmtId="8" fontId="14" fillId="0" borderId="0" xfId="3" applyNumberFormat="1" applyFont="1" applyFill="1" applyAlignment="1">
      <alignment horizontal="center"/>
    </xf>
    <xf numFmtId="2" fontId="14" fillId="0" borderId="0" xfId="0" applyNumberFormat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49" fontId="14" fillId="2" borderId="0" xfId="0" applyNumberFormat="1" applyFont="1" applyFill="1"/>
    <xf numFmtId="49" fontId="14" fillId="2" borderId="0" xfId="0" applyNumberFormat="1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6"/>
  <sheetViews>
    <sheetView tabSelected="1" topLeftCell="A84" zoomScaleNormal="100" zoomScaleSheetLayoutView="100" workbookViewId="0">
      <selection activeCell="B102" sqref="B102"/>
    </sheetView>
  </sheetViews>
  <sheetFormatPr defaultColWidth="0.40625" defaultRowHeight="13" x14ac:dyDescent="0.6"/>
  <cols>
    <col min="1" max="1" width="30.6796875" customWidth="1"/>
    <col min="2" max="2" width="12.40625" customWidth="1"/>
    <col min="3" max="3" width="10" customWidth="1"/>
    <col min="4" max="4" width="5.54296875" style="55" customWidth="1"/>
    <col min="5" max="5" width="12.40625" customWidth="1"/>
    <col min="6" max="7" width="1.40625" customWidth="1"/>
    <col min="8" max="8" width="8.86328125" style="1" customWidth="1"/>
    <col min="9" max="9" width="9.54296875" bestFit="1" customWidth="1"/>
    <col min="10" max="10" width="1.40625" customWidth="1"/>
    <col min="11" max="11" width="9.7265625" style="1" customWidth="1"/>
    <col min="12" max="12" width="9.54296875" bestFit="1" customWidth="1"/>
    <col min="13" max="13" width="8.40625" customWidth="1"/>
    <col min="14" max="14" width="12.40625" customWidth="1"/>
    <col min="15" max="15" width="8.86328125" customWidth="1"/>
    <col min="16" max="16" width="10" customWidth="1"/>
  </cols>
  <sheetData>
    <row r="1" spans="1:18" s="22" customFormat="1" ht="14.75" x14ac:dyDescent="0.75">
      <c r="A1" s="2"/>
      <c r="B1" s="2"/>
      <c r="C1" s="2"/>
      <c r="D1" s="4"/>
      <c r="E1" s="28" t="s">
        <v>0</v>
      </c>
      <c r="F1" s="2"/>
      <c r="G1" s="2"/>
      <c r="H1" s="3"/>
      <c r="I1" s="2"/>
      <c r="J1" s="2"/>
      <c r="K1" s="3"/>
      <c r="L1" s="2"/>
      <c r="M1" s="2"/>
      <c r="N1" s="2"/>
      <c r="O1" s="2"/>
      <c r="P1" s="2"/>
      <c r="Q1" s="2"/>
      <c r="R1" s="2"/>
    </row>
    <row r="2" spans="1:18" s="22" customFormat="1" ht="14.75" x14ac:dyDescent="0.75">
      <c r="A2" s="19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2"/>
      <c r="N2" s="2"/>
      <c r="O2" s="2"/>
      <c r="P2" s="2"/>
      <c r="Q2" s="2"/>
      <c r="R2" s="2"/>
    </row>
    <row r="3" spans="1:18" s="22" customFormat="1" ht="14.75" x14ac:dyDescent="0.75">
      <c r="A3" s="19" t="s">
        <v>34</v>
      </c>
      <c r="B3" s="58">
        <v>45474</v>
      </c>
      <c r="C3" s="2"/>
      <c r="D3" s="2"/>
      <c r="E3" s="19" t="s">
        <v>35</v>
      </c>
      <c r="F3" s="2"/>
      <c r="G3" s="2"/>
      <c r="I3" s="58">
        <v>46568</v>
      </c>
      <c r="J3" s="2"/>
      <c r="K3" s="3"/>
      <c r="L3" s="2"/>
      <c r="M3" s="2"/>
      <c r="N3" s="2"/>
      <c r="O3" s="2"/>
      <c r="P3" s="2"/>
      <c r="Q3" s="2"/>
      <c r="R3" s="2"/>
    </row>
    <row r="4" spans="1:18" s="22" customFormat="1" ht="14.75" x14ac:dyDescent="0.75">
      <c r="A4" s="19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2"/>
      <c r="N4" s="2"/>
      <c r="O4" s="2"/>
      <c r="P4" s="2"/>
      <c r="Q4" s="2"/>
      <c r="R4" s="2"/>
    </row>
    <row r="5" spans="1:18" s="22" customFormat="1" ht="14.75" x14ac:dyDescent="0.75">
      <c r="A5" s="19" t="s">
        <v>40</v>
      </c>
      <c r="B5" s="43" t="s">
        <v>39</v>
      </c>
      <c r="C5" s="43"/>
      <c r="D5" s="59"/>
      <c r="E5" s="43"/>
      <c r="F5" s="2"/>
      <c r="G5" s="2"/>
      <c r="H5" s="3"/>
      <c r="I5" s="29"/>
      <c r="J5" s="2"/>
      <c r="K5" s="3"/>
      <c r="L5" s="2"/>
      <c r="M5" s="2"/>
      <c r="N5" s="2"/>
      <c r="O5" s="2"/>
      <c r="P5" s="27"/>
      <c r="Q5" s="2"/>
      <c r="R5" s="2"/>
    </row>
    <row r="6" spans="1:18" s="22" customFormat="1" ht="14.75" x14ac:dyDescent="0.75">
      <c r="A6" s="19"/>
      <c r="B6" s="2"/>
      <c r="C6" s="2"/>
      <c r="D6" s="4"/>
      <c r="E6" s="2"/>
      <c r="F6" s="2"/>
      <c r="G6" s="2"/>
      <c r="H6" s="3"/>
      <c r="I6" s="2"/>
      <c r="J6" s="2"/>
      <c r="K6" s="3"/>
      <c r="L6" s="2"/>
      <c r="M6" s="2"/>
      <c r="N6" s="2"/>
      <c r="O6" s="2"/>
      <c r="P6" s="27"/>
      <c r="Q6" s="2"/>
      <c r="R6" s="2"/>
    </row>
    <row r="7" spans="1:18" s="22" customFormat="1" ht="14.75" x14ac:dyDescent="0.75">
      <c r="A7" s="19"/>
      <c r="B7" s="2"/>
      <c r="C7" s="2"/>
      <c r="D7" s="4"/>
      <c r="E7" s="31" t="s">
        <v>3</v>
      </c>
      <c r="F7" s="5"/>
      <c r="G7" s="5"/>
      <c r="H7" s="6"/>
      <c r="I7" s="31" t="s">
        <v>4</v>
      </c>
      <c r="J7" s="5"/>
      <c r="K7" s="6"/>
      <c r="L7" s="31" t="s">
        <v>5</v>
      </c>
      <c r="M7" s="2"/>
      <c r="N7" s="31" t="s">
        <v>16</v>
      </c>
      <c r="O7" s="2"/>
      <c r="P7" s="27" t="s">
        <v>18</v>
      </c>
      <c r="Q7" s="2"/>
      <c r="R7" s="2"/>
    </row>
    <row r="8" spans="1:18" s="22" customFormat="1" ht="14.75" x14ac:dyDescent="0.75">
      <c r="A8" s="19"/>
      <c r="B8" s="2"/>
      <c r="C8" s="2" t="s">
        <v>34</v>
      </c>
      <c r="D8" s="4"/>
      <c r="E8" s="57">
        <f>B3</f>
        <v>45474</v>
      </c>
      <c r="F8" s="5"/>
      <c r="G8" s="5"/>
      <c r="H8" s="6"/>
      <c r="I8" s="57">
        <f>IF(E9&lt;I3,DATE(YEAR(E9),MONTH(E9), DAY(E9)+1),"-")</f>
        <v>45839</v>
      </c>
      <c r="J8" s="5"/>
      <c r="K8" s="6"/>
      <c r="L8" s="57">
        <f>IF(I9&lt;I3,DATE(YEAR(I9),MONTH(I9), DAY(I9)+1),"-")</f>
        <v>46204</v>
      </c>
      <c r="M8" s="2"/>
      <c r="N8" s="31" t="s">
        <v>17</v>
      </c>
      <c r="O8" s="2"/>
      <c r="P8" s="27"/>
      <c r="Q8" s="2"/>
      <c r="R8" s="2"/>
    </row>
    <row r="9" spans="1:18" s="22" customFormat="1" ht="14.75" x14ac:dyDescent="0.75">
      <c r="A9" s="19"/>
      <c r="B9" s="2"/>
      <c r="C9" s="5" t="s">
        <v>35</v>
      </c>
      <c r="D9" s="32"/>
      <c r="E9" s="57">
        <f>DATE(YEAR(E8)+1, MONTH(E8), DAY(E8)-1)</f>
        <v>45838</v>
      </c>
      <c r="F9" s="5"/>
      <c r="G9" s="5"/>
      <c r="H9" s="6"/>
      <c r="I9" s="57">
        <f>IF(I8="-","-",DATE(YEAR(I8)+1, MONTH(I8), DAY(I8)-1))</f>
        <v>46203</v>
      </c>
      <c r="J9" s="5"/>
      <c r="K9" s="6"/>
      <c r="L9" s="57">
        <f>IF(L8="-","-",DATE(YEAR(L8)+1, MONTH(L8), DAY(L8)-1))</f>
        <v>46568</v>
      </c>
      <c r="M9" s="2"/>
      <c r="N9" s="31"/>
      <c r="O9" s="2"/>
      <c r="P9" s="27"/>
      <c r="Q9" s="2"/>
      <c r="R9" s="2"/>
    </row>
    <row r="10" spans="1:18" s="22" customFormat="1" ht="14.75" x14ac:dyDescent="0.75">
      <c r="A10" s="2"/>
      <c r="B10" s="2"/>
      <c r="C10" s="2"/>
      <c r="D10" s="4"/>
      <c r="E10" s="2"/>
      <c r="F10" s="2"/>
      <c r="G10" s="2"/>
      <c r="H10" s="3"/>
      <c r="I10" s="2"/>
      <c r="J10" s="2"/>
      <c r="K10" s="3"/>
      <c r="L10" s="2"/>
      <c r="M10" s="2"/>
      <c r="N10" s="33"/>
      <c r="O10" s="2"/>
      <c r="P10" s="27"/>
      <c r="Q10" s="2"/>
      <c r="R10" s="2"/>
    </row>
    <row r="11" spans="1:18" s="22" customFormat="1" ht="14.75" x14ac:dyDescent="0.75">
      <c r="A11" s="2"/>
      <c r="B11" s="34" t="s">
        <v>23</v>
      </c>
      <c r="C11" s="34" t="s">
        <v>28</v>
      </c>
      <c r="D11" s="32" t="s">
        <v>33</v>
      </c>
      <c r="E11" s="2"/>
      <c r="F11" s="2"/>
      <c r="G11" s="2"/>
      <c r="H11" s="7"/>
      <c r="I11" s="2"/>
      <c r="J11" s="2"/>
      <c r="K11" s="7"/>
      <c r="L11" s="2"/>
      <c r="M11" s="2"/>
      <c r="N11" s="33"/>
      <c r="O11" s="2"/>
      <c r="P11" s="27"/>
      <c r="Q11" s="2"/>
      <c r="R11" s="2"/>
    </row>
    <row r="12" spans="1:18" s="22" customFormat="1" ht="8.15" customHeight="1" x14ac:dyDescent="0.75">
      <c r="A12" s="2"/>
      <c r="B12" s="2"/>
      <c r="C12" s="5"/>
      <c r="D12" s="20"/>
      <c r="E12" s="2"/>
      <c r="F12" s="2"/>
      <c r="G12" s="2"/>
      <c r="H12" s="3"/>
      <c r="I12" s="2"/>
      <c r="J12" s="2"/>
      <c r="K12" s="3"/>
      <c r="L12" s="2"/>
      <c r="M12" s="2"/>
      <c r="N12" s="33"/>
      <c r="O12" s="2"/>
      <c r="P12" s="27"/>
      <c r="Q12" s="2"/>
      <c r="R12" s="2"/>
    </row>
    <row r="13" spans="1:18" s="22" customFormat="1" ht="14.75" x14ac:dyDescent="0.75">
      <c r="A13" s="19" t="s">
        <v>6</v>
      </c>
      <c r="B13" s="2"/>
      <c r="C13" s="2"/>
      <c r="D13" s="4"/>
      <c r="E13" s="2"/>
      <c r="F13" s="2"/>
      <c r="G13" s="2"/>
      <c r="H13" s="3"/>
      <c r="I13" s="2"/>
      <c r="J13" s="2"/>
      <c r="K13" s="3"/>
      <c r="L13" s="2"/>
      <c r="M13" s="2"/>
      <c r="N13" s="2"/>
      <c r="O13" s="2"/>
      <c r="P13" s="27"/>
      <c r="Q13" s="2"/>
      <c r="R13" s="2"/>
    </row>
    <row r="14" spans="1:18" s="22" customFormat="1" ht="14.75" x14ac:dyDescent="0.75">
      <c r="A14" s="2" t="s">
        <v>21</v>
      </c>
      <c r="B14" s="30"/>
      <c r="C14" s="44"/>
      <c r="D14" s="6">
        <v>0</v>
      </c>
      <c r="E14" s="61"/>
      <c r="F14" s="8"/>
      <c r="G14" s="8"/>
      <c r="H14" s="6">
        <v>0</v>
      </c>
      <c r="I14" s="61">
        <f>(C14*1.05)*H14</f>
        <v>0</v>
      </c>
      <c r="J14" s="8"/>
      <c r="K14" s="6">
        <v>0</v>
      </c>
      <c r="L14" s="61">
        <f>((C14*1.05)*1.05)*K14</f>
        <v>0</v>
      </c>
      <c r="M14" s="9"/>
      <c r="N14" s="61">
        <f>E14+I14+L14</f>
        <v>0</v>
      </c>
      <c r="O14" s="2"/>
      <c r="P14" s="27"/>
      <c r="Q14" s="2"/>
      <c r="R14" s="2"/>
    </row>
    <row r="15" spans="1:18" s="22" customFormat="1" ht="14.75" x14ac:dyDescent="0.75">
      <c r="A15" s="2" t="s">
        <v>22</v>
      </c>
      <c r="B15" s="30"/>
      <c r="C15" s="44"/>
      <c r="D15" s="6">
        <v>0</v>
      </c>
      <c r="E15" s="61">
        <f>(C15*D15)</f>
        <v>0</v>
      </c>
      <c r="F15" s="8"/>
      <c r="G15" s="8"/>
      <c r="H15" s="6">
        <v>0</v>
      </c>
      <c r="I15" s="61">
        <f>(C15*1.05)*H15</f>
        <v>0</v>
      </c>
      <c r="J15" s="8"/>
      <c r="K15" s="6">
        <v>0</v>
      </c>
      <c r="L15" s="61">
        <f>((C15*1.05)*1.05)*K15</f>
        <v>0</v>
      </c>
      <c r="M15" s="9"/>
      <c r="N15" s="61">
        <f>E15+I15+L15</f>
        <v>0</v>
      </c>
      <c r="O15" s="2"/>
      <c r="P15" s="27"/>
      <c r="Q15" s="2"/>
      <c r="R15" s="2"/>
    </row>
    <row r="16" spans="1:18" s="22" customFormat="1" ht="14.75" x14ac:dyDescent="0.75">
      <c r="A16" s="2" t="s">
        <v>22</v>
      </c>
      <c r="B16" s="30"/>
      <c r="C16" s="44"/>
      <c r="D16" s="6">
        <v>0</v>
      </c>
      <c r="E16" s="61">
        <f>(C16*D16)</f>
        <v>0</v>
      </c>
      <c r="F16" s="8"/>
      <c r="G16" s="8"/>
      <c r="H16" s="6">
        <v>0</v>
      </c>
      <c r="I16" s="61">
        <f>(C16*1.05)*H16</f>
        <v>0</v>
      </c>
      <c r="J16" s="8"/>
      <c r="K16" s="6">
        <v>0</v>
      </c>
      <c r="L16" s="61">
        <f>((C16*1.05)*1.05)*K16</f>
        <v>0</v>
      </c>
      <c r="M16" s="9"/>
      <c r="N16" s="61">
        <f>E16+I16+L16</f>
        <v>0</v>
      </c>
      <c r="O16" s="2"/>
      <c r="P16" s="27"/>
      <c r="Q16" s="2"/>
      <c r="R16" s="2"/>
    </row>
    <row r="17" spans="1:18" s="22" customFormat="1" ht="8.15" customHeight="1" x14ac:dyDescent="0.75">
      <c r="A17" s="2"/>
      <c r="B17" s="2"/>
      <c r="C17" s="3"/>
      <c r="D17" s="6"/>
      <c r="E17" s="62"/>
      <c r="F17" s="8"/>
      <c r="G17" s="8"/>
      <c r="H17" s="6"/>
      <c r="I17" s="62"/>
      <c r="J17" s="8"/>
      <c r="K17" s="6"/>
      <c r="L17" s="62"/>
      <c r="M17" s="9"/>
      <c r="N17" s="62">
        <f>E17+I17+L17</f>
        <v>0</v>
      </c>
      <c r="O17" s="2"/>
      <c r="P17" s="27"/>
      <c r="Q17" s="2"/>
      <c r="R17" s="2"/>
    </row>
    <row r="18" spans="1:18" s="22" customFormat="1" ht="14.75" x14ac:dyDescent="0.75">
      <c r="A18" s="19" t="s">
        <v>7</v>
      </c>
      <c r="B18" s="2"/>
      <c r="C18" s="3"/>
      <c r="D18" s="6"/>
      <c r="E18" s="63">
        <f>SUM(E14:E16)</f>
        <v>0</v>
      </c>
      <c r="F18" s="8"/>
      <c r="G18" s="8"/>
      <c r="H18" s="6"/>
      <c r="I18" s="63">
        <f>SUM(I14:I16)</f>
        <v>0</v>
      </c>
      <c r="J18" s="8"/>
      <c r="K18" s="6"/>
      <c r="L18" s="63">
        <f>SUM(L14:L16)</f>
        <v>0</v>
      </c>
      <c r="M18" s="9"/>
      <c r="N18" s="61">
        <f>SUM(N14:N17)</f>
        <v>0</v>
      </c>
      <c r="O18" s="2"/>
      <c r="P18" s="35">
        <f>SUM(E18:L18)</f>
        <v>0</v>
      </c>
      <c r="Q18" s="2"/>
      <c r="R18" s="2"/>
    </row>
    <row r="19" spans="1:18" s="22" customFormat="1" ht="14.75" x14ac:dyDescent="0.75">
      <c r="A19" s="2"/>
      <c r="B19" s="2"/>
      <c r="C19" s="36"/>
      <c r="D19" s="20"/>
      <c r="E19" s="64"/>
      <c r="F19" s="2"/>
      <c r="G19" s="2"/>
      <c r="H19" s="6"/>
      <c r="I19" s="64"/>
      <c r="J19" s="2"/>
      <c r="K19" s="6"/>
      <c r="L19" s="64"/>
      <c r="M19" s="9"/>
      <c r="N19" s="64"/>
      <c r="O19" s="2"/>
      <c r="P19" s="27"/>
      <c r="Q19" s="2"/>
      <c r="R19" s="2"/>
    </row>
    <row r="20" spans="1:18" s="22" customFormat="1" ht="14.75" x14ac:dyDescent="0.75">
      <c r="A20" s="19" t="s">
        <v>8</v>
      </c>
      <c r="B20" s="2"/>
      <c r="C20" s="36"/>
      <c r="D20" s="20"/>
      <c r="E20" s="64"/>
      <c r="F20" s="2"/>
      <c r="G20" s="2"/>
      <c r="H20" s="6"/>
      <c r="I20" s="64"/>
      <c r="J20" s="2"/>
      <c r="K20" s="6"/>
      <c r="L20" s="64"/>
      <c r="M20" s="9"/>
      <c r="N20" s="64"/>
      <c r="O20" s="2"/>
      <c r="P20" s="27"/>
      <c r="Q20" s="2"/>
      <c r="R20" s="2"/>
    </row>
    <row r="21" spans="1:18" s="22" customFormat="1" ht="14.75" x14ac:dyDescent="0.75">
      <c r="A21" s="30" t="s">
        <v>60</v>
      </c>
      <c r="B21" s="30"/>
      <c r="C21" s="45"/>
      <c r="D21" s="20">
        <v>0</v>
      </c>
      <c r="E21" s="61">
        <f>SUM(C21*D21)</f>
        <v>0</v>
      </c>
      <c r="F21" s="10"/>
      <c r="G21" s="10"/>
      <c r="H21" s="20">
        <v>0</v>
      </c>
      <c r="I21" s="61">
        <f t="shared" ref="I21:I26" si="0">(C21*1.05)*H21</f>
        <v>0</v>
      </c>
      <c r="J21" s="10"/>
      <c r="K21" s="6">
        <v>0</v>
      </c>
      <c r="L21" s="61">
        <f t="shared" ref="L21:L26" si="1">((C21*1.05)*1.05)*K21</f>
        <v>0</v>
      </c>
      <c r="M21" s="11"/>
      <c r="N21" s="61">
        <f t="shared" ref="N21:N25" si="2">E21+I21+L21</f>
        <v>0</v>
      </c>
      <c r="O21" s="2"/>
      <c r="P21" s="27"/>
      <c r="Q21" s="2"/>
      <c r="R21" s="2"/>
    </row>
    <row r="22" spans="1:18" s="22" customFormat="1" ht="14.75" x14ac:dyDescent="0.75">
      <c r="A22" s="30" t="s">
        <v>61</v>
      </c>
      <c r="B22" s="30"/>
      <c r="C22" s="45"/>
      <c r="D22" s="20">
        <v>0</v>
      </c>
      <c r="E22" s="61">
        <f t="shared" ref="E22:E25" si="3">SUM(C22*D22)</f>
        <v>0</v>
      </c>
      <c r="F22" s="10"/>
      <c r="G22" s="10"/>
      <c r="H22" s="20">
        <v>0</v>
      </c>
      <c r="I22" s="61">
        <f t="shared" si="0"/>
        <v>0</v>
      </c>
      <c r="J22" s="10"/>
      <c r="K22" s="6">
        <v>0</v>
      </c>
      <c r="L22" s="61">
        <f t="shared" si="1"/>
        <v>0</v>
      </c>
      <c r="M22" s="11"/>
      <c r="N22" s="61">
        <f t="shared" si="2"/>
        <v>0</v>
      </c>
      <c r="O22" s="2"/>
      <c r="P22" s="27"/>
      <c r="Q22" s="2"/>
      <c r="R22" s="2"/>
    </row>
    <row r="23" spans="1:18" s="22" customFormat="1" ht="14.75" x14ac:dyDescent="0.75">
      <c r="A23" s="30" t="s">
        <v>62</v>
      </c>
      <c r="B23" s="30"/>
      <c r="C23" s="45"/>
      <c r="D23" s="20">
        <v>0</v>
      </c>
      <c r="E23" s="61">
        <f t="shared" si="3"/>
        <v>0</v>
      </c>
      <c r="F23" s="10"/>
      <c r="G23" s="10"/>
      <c r="H23" s="6">
        <v>0</v>
      </c>
      <c r="I23" s="61">
        <f t="shared" si="0"/>
        <v>0</v>
      </c>
      <c r="J23" s="10"/>
      <c r="K23" s="6">
        <v>0</v>
      </c>
      <c r="L23" s="61">
        <f t="shared" si="1"/>
        <v>0</v>
      </c>
      <c r="M23" s="11"/>
      <c r="N23" s="61">
        <f t="shared" si="2"/>
        <v>0</v>
      </c>
      <c r="O23" s="2"/>
      <c r="P23" s="27"/>
      <c r="Q23" s="2"/>
      <c r="R23" s="2"/>
    </row>
    <row r="24" spans="1:18" s="22" customFormat="1" ht="14.75" x14ac:dyDescent="0.75">
      <c r="A24" s="30" t="s">
        <v>63</v>
      </c>
      <c r="B24" s="30"/>
      <c r="C24" s="45"/>
      <c r="D24" s="20">
        <v>0</v>
      </c>
      <c r="E24" s="61">
        <f t="shared" si="3"/>
        <v>0</v>
      </c>
      <c r="F24" s="10"/>
      <c r="G24" s="10"/>
      <c r="H24" s="6">
        <v>0</v>
      </c>
      <c r="I24" s="61">
        <f t="shared" si="0"/>
        <v>0</v>
      </c>
      <c r="J24" s="10"/>
      <c r="K24" s="6">
        <v>0</v>
      </c>
      <c r="L24" s="61">
        <f t="shared" si="1"/>
        <v>0</v>
      </c>
      <c r="M24" s="11"/>
      <c r="N24" s="61">
        <f t="shared" si="2"/>
        <v>0</v>
      </c>
      <c r="O24" s="2"/>
      <c r="P24" s="27"/>
      <c r="Q24" s="2"/>
      <c r="R24" s="2"/>
    </row>
    <row r="25" spans="1:18" s="22" customFormat="1" ht="14.75" x14ac:dyDescent="0.75">
      <c r="A25" s="30" t="s">
        <v>31</v>
      </c>
      <c r="B25" s="30"/>
      <c r="C25" s="45"/>
      <c r="D25" s="20">
        <v>0</v>
      </c>
      <c r="E25" s="61">
        <f t="shared" si="3"/>
        <v>0</v>
      </c>
      <c r="F25" s="8"/>
      <c r="G25" s="8"/>
      <c r="H25" s="6">
        <v>0</v>
      </c>
      <c r="I25" s="61">
        <f t="shared" si="0"/>
        <v>0</v>
      </c>
      <c r="J25" s="8"/>
      <c r="K25" s="6">
        <v>0</v>
      </c>
      <c r="L25" s="61">
        <f t="shared" si="1"/>
        <v>0</v>
      </c>
      <c r="M25" s="9"/>
      <c r="N25" s="61">
        <f t="shared" si="2"/>
        <v>0</v>
      </c>
      <c r="O25" s="2"/>
      <c r="P25" s="27"/>
      <c r="Q25" s="2"/>
      <c r="R25" s="2"/>
    </row>
    <row r="26" spans="1:18" s="22" customFormat="1" ht="14.75" x14ac:dyDescent="0.75">
      <c r="A26" s="30" t="s">
        <v>32</v>
      </c>
      <c r="B26" s="30" t="s">
        <v>84</v>
      </c>
      <c r="C26" s="45">
        <v>23686</v>
      </c>
      <c r="D26" s="20">
        <v>0</v>
      </c>
      <c r="E26" s="61">
        <f>C26*D26</f>
        <v>0</v>
      </c>
      <c r="F26" s="8"/>
      <c r="G26" s="8"/>
      <c r="H26" s="6">
        <v>0</v>
      </c>
      <c r="I26" s="61">
        <f t="shared" si="0"/>
        <v>0</v>
      </c>
      <c r="J26" s="8"/>
      <c r="K26" s="6">
        <v>0</v>
      </c>
      <c r="L26" s="61">
        <f t="shared" si="1"/>
        <v>0</v>
      </c>
      <c r="M26" s="9"/>
      <c r="N26" s="61">
        <f>E26+I26+L26</f>
        <v>0</v>
      </c>
      <c r="O26" s="2"/>
      <c r="P26" s="27"/>
      <c r="Q26" s="2"/>
      <c r="R26" s="2"/>
    </row>
    <row r="27" spans="1:18" s="22" customFormat="1" ht="14.75" x14ac:dyDescent="0.75">
      <c r="A27" s="2"/>
      <c r="B27" s="5"/>
      <c r="C27" s="37"/>
      <c r="D27" s="20"/>
      <c r="E27" s="62"/>
      <c r="F27" s="2"/>
      <c r="G27" s="2"/>
      <c r="H27" s="3"/>
      <c r="I27" s="62"/>
      <c r="J27" s="2"/>
      <c r="K27" s="3"/>
      <c r="L27" s="62"/>
      <c r="M27" s="9"/>
      <c r="N27" s="62"/>
      <c r="O27" s="2"/>
      <c r="P27" s="27"/>
      <c r="Q27" s="2"/>
      <c r="R27" s="2"/>
    </row>
    <row r="28" spans="1:18" s="22" customFormat="1" ht="14.75" x14ac:dyDescent="0.75">
      <c r="A28" s="2"/>
      <c r="B28" s="25"/>
      <c r="C28" s="25" t="s">
        <v>26</v>
      </c>
      <c r="D28" s="24" t="s">
        <v>41</v>
      </c>
      <c r="E28" s="62"/>
      <c r="F28" s="2"/>
      <c r="G28" s="2"/>
      <c r="H28" s="38" t="s">
        <v>41</v>
      </c>
      <c r="I28" s="62"/>
      <c r="J28" s="2"/>
      <c r="K28" s="38" t="s">
        <v>41</v>
      </c>
      <c r="L28" s="62"/>
      <c r="M28" s="9"/>
      <c r="N28" s="62"/>
      <c r="O28" s="2"/>
      <c r="P28" s="27"/>
      <c r="Q28" s="2"/>
      <c r="R28" s="2"/>
    </row>
    <row r="29" spans="1:18" s="22" customFormat="1" ht="14.75" x14ac:dyDescent="0.75">
      <c r="A29" s="2" t="s">
        <v>25</v>
      </c>
      <c r="B29" s="30" t="s">
        <v>59</v>
      </c>
      <c r="C29" s="12"/>
      <c r="D29" s="46">
        <v>0</v>
      </c>
      <c r="E29" s="61">
        <f>C29*D29</f>
        <v>0</v>
      </c>
      <c r="F29" s="2"/>
      <c r="G29" s="2"/>
      <c r="H29" s="46">
        <v>0</v>
      </c>
      <c r="I29" s="61">
        <f>((C29*1.05)*H29)</f>
        <v>0</v>
      </c>
      <c r="J29" s="2"/>
      <c r="K29" s="46">
        <v>0</v>
      </c>
      <c r="L29" s="61">
        <f>(C29*1.05*1.05)*K29</f>
        <v>0</v>
      </c>
      <c r="M29" s="9"/>
      <c r="N29" s="61">
        <f>E29+I29+L29</f>
        <v>0</v>
      </c>
      <c r="O29" s="2"/>
      <c r="P29" s="27"/>
      <c r="Q29" s="2"/>
      <c r="R29" s="2"/>
    </row>
    <row r="30" spans="1:18" s="22" customFormat="1" ht="14.75" x14ac:dyDescent="0.75">
      <c r="A30" s="2"/>
      <c r="B30" s="5"/>
      <c r="C30" s="2"/>
      <c r="D30" s="4"/>
      <c r="E30" s="62"/>
      <c r="F30" s="2"/>
      <c r="G30" s="2"/>
      <c r="H30" s="3"/>
      <c r="I30" s="62"/>
      <c r="J30" s="2"/>
      <c r="K30" s="3"/>
      <c r="L30" s="62"/>
      <c r="M30" s="9"/>
      <c r="N30" s="62"/>
      <c r="O30" s="2"/>
      <c r="P30" s="27"/>
      <c r="Q30" s="2"/>
      <c r="R30" s="2"/>
    </row>
    <row r="31" spans="1:18" s="22" customFormat="1" ht="8.15" customHeight="1" x14ac:dyDescent="0.75">
      <c r="A31" s="2"/>
      <c r="B31" s="5"/>
      <c r="C31" s="2"/>
      <c r="D31" s="4"/>
      <c r="E31" s="62"/>
      <c r="F31" s="2"/>
      <c r="G31" s="2"/>
      <c r="H31" s="3"/>
      <c r="I31" s="62"/>
      <c r="J31" s="2"/>
      <c r="K31" s="3"/>
      <c r="L31" s="62"/>
      <c r="M31" s="9"/>
      <c r="N31" s="62"/>
      <c r="O31" s="2"/>
      <c r="P31" s="27"/>
      <c r="Q31" s="2"/>
      <c r="R31" s="2"/>
    </row>
    <row r="32" spans="1:18" s="22" customFormat="1" ht="14.75" x14ac:dyDescent="0.75">
      <c r="A32" s="19" t="s">
        <v>9</v>
      </c>
      <c r="B32" s="5"/>
      <c r="C32" s="2"/>
      <c r="D32" s="4"/>
      <c r="E32" s="63">
        <f>SUM(E21:E30)</f>
        <v>0</v>
      </c>
      <c r="F32" s="8"/>
      <c r="G32" s="8"/>
      <c r="H32" s="3"/>
      <c r="I32" s="63">
        <f>SUM(I21:I30)</f>
        <v>0</v>
      </c>
      <c r="J32" s="8"/>
      <c r="K32" s="3"/>
      <c r="L32" s="63">
        <f>SUM(L21:L30)</f>
        <v>0</v>
      </c>
      <c r="M32" s="9"/>
      <c r="N32" s="63">
        <f>SUM(N21:N30)</f>
        <v>0</v>
      </c>
      <c r="O32" s="2"/>
      <c r="P32" s="35">
        <f>SUM(E32:L32)</f>
        <v>0</v>
      </c>
      <c r="Q32" s="2"/>
      <c r="R32" s="2"/>
    </row>
    <row r="33" spans="1:18" s="22" customFormat="1" ht="14.75" x14ac:dyDescent="0.75">
      <c r="A33" s="19"/>
      <c r="B33" s="5"/>
      <c r="C33" s="25" t="s">
        <v>51</v>
      </c>
      <c r="D33" s="24" t="s">
        <v>50</v>
      </c>
      <c r="E33" s="65"/>
      <c r="F33" s="2"/>
      <c r="G33" s="2"/>
      <c r="H33" s="26" t="s">
        <v>50</v>
      </c>
      <c r="I33" s="65"/>
      <c r="J33" s="2"/>
      <c r="K33" s="26" t="s">
        <v>50</v>
      </c>
      <c r="L33" s="65"/>
      <c r="M33" s="9"/>
      <c r="N33" s="65"/>
      <c r="O33" s="2"/>
      <c r="P33" s="27"/>
      <c r="Q33" s="2"/>
      <c r="R33" s="2"/>
    </row>
    <row r="34" spans="1:18" s="22" customFormat="1" ht="14.75" x14ac:dyDescent="0.75">
      <c r="A34" s="2" t="s">
        <v>81</v>
      </c>
      <c r="B34" s="13">
        <v>0.308</v>
      </c>
      <c r="C34" s="2"/>
      <c r="D34" s="20"/>
      <c r="E34" s="71">
        <f>SUM($B$34*(E18+SUM(E21:E25)))</f>
        <v>0</v>
      </c>
      <c r="F34" s="2"/>
      <c r="G34" s="2"/>
      <c r="H34" s="4"/>
      <c r="I34" s="71">
        <f>SUM($B$34*(I18+SUM(I21:I25)))</f>
        <v>0</v>
      </c>
      <c r="J34" s="2"/>
      <c r="K34" s="4"/>
      <c r="L34" s="71">
        <f>SUM($B$34*(L18+SUM(L21:L25)))</f>
        <v>0</v>
      </c>
      <c r="M34" s="9"/>
      <c r="N34" s="61">
        <f>E34+I34+L34</f>
        <v>0</v>
      </c>
      <c r="O34" s="2"/>
      <c r="P34" s="78">
        <f>E34+I34+L34</f>
        <v>0</v>
      </c>
      <c r="Q34" s="2"/>
      <c r="R34" s="2"/>
    </row>
    <row r="35" spans="1:18" s="22" customFormat="1" ht="14.75" x14ac:dyDescent="0.75">
      <c r="A35" s="2" t="s">
        <v>82</v>
      </c>
      <c r="B35" s="13">
        <v>0.221</v>
      </c>
      <c r="C35" s="2"/>
      <c r="D35" s="20"/>
      <c r="E35" s="71">
        <f>SUM($B$35*(E26))</f>
        <v>0</v>
      </c>
      <c r="F35" s="2"/>
      <c r="G35" s="2"/>
      <c r="H35" s="4"/>
      <c r="I35" s="71">
        <f>SUM($B$35*(I26))</f>
        <v>0</v>
      </c>
      <c r="J35" s="2"/>
      <c r="K35" s="4"/>
      <c r="L35" s="71">
        <f>SUM($B$35*(L26))</f>
        <v>0</v>
      </c>
      <c r="M35" s="9"/>
      <c r="N35" s="61">
        <f>E35+I35+L35</f>
        <v>0</v>
      </c>
      <c r="O35" s="2"/>
      <c r="P35" s="78">
        <f>E35+I35+L35</f>
        <v>0</v>
      </c>
      <c r="Q35" s="2"/>
      <c r="R35" s="2"/>
    </row>
    <row r="36" spans="1:18" s="22" customFormat="1" ht="14.75" x14ac:dyDescent="0.75">
      <c r="A36" s="2" t="s">
        <v>83</v>
      </c>
      <c r="B36" s="13">
        <v>5.8999999999999997E-2</v>
      </c>
      <c r="C36" s="2"/>
      <c r="D36" s="20"/>
      <c r="E36" s="71">
        <f>SUM($B$36*(E29))</f>
        <v>0</v>
      </c>
      <c r="F36" s="2"/>
      <c r="G36" s="2"/>
      <c r="H36" s="4"/>
      <c r="I36" s="71">
        <f>SUM($B$36*(I29))</f>
        <v>0</v>
      </c>
      <c r="J36" s="2"/>
      <c r="K36" s="4"/>
      <c r="L36" s="71">
        <f>SUM($B$36*(L29))</f>
        <v>0</v>
      </c>
      <c r="M36" s="9"/>
      <c r="N36" s="61">
        <f>E36+I36+L36</f>
        <v>0</v>
      </c>
      <c r="O36" s="2"/>
      <c r="P36" s="78">
        <f>E36+I36+L36</f>
        <v>0</v>
      </c>
      <c r="Q36" s="2"/>
      <c r="R36" s="2"/>
    </row>
    <row r="37" spans="1:18" s="22" customFormat="1" ht="14.75" x14ac:dyDescent="0.75">
      <c r="A37" s="2" t="s">
        <v>24</v>
      </c>
      <c r="B37" s="14"/>
      <c r="C37" s="80">
        <v>845</v>
      </c>
      <c r="D37" s="46">
        <v>0</v>
      </c>
      <c r="E37" s="61">
        <f>C37*D37</f>
        <v>0</v>
      </c>
      <c r="F37" s="8"/>
      <c r="G37" s="8"/>
      <c r="H37" s="46">
        <v>0</v>
      </c>
      <c r="I37" s="61">
        <f>H37*C37*1.02</f>
        <v>0</v>
      </c>
      <c r="J37" s="8"/>
      <c r="K37" s="46">
        <v>0</v>
      </c>
      <c r="L37" s="61">
        <f>K37*C37*1.02*1.02</f>
        <v>0</v>
      </c>
      <c r="M37" s="9"/>
      <c r="N37" s="61">
        <f>E37+I37+L37</f>
        <v>0</v>
      </c>
      <c r="O37" s="2"/>
      <c r="P37" s="27"/>
      <c r="Q37" s="2"/>
      <c r="R37" s="2"/>
    </row>
    <row r="38" spans="1:18" s="22" customFormat="1" ht="8.15" customHeight="1" x14ac:dyDescent="0.75">
      <c r="A38" s="2"/>
      <c r="B38" s="2"/>
      <c r="C38" s="2"/>
      <c r="D38" s="4"/>
      <c r="E38" s="62"/>
      <c r="F38" s="8"/>
      <c r="G38" s="8"/>
      <c r="H38" s="3"/>
      <c r="I38" s="62"/>
      <c r="J38" s="8"/>
      <c r="K38" s="3"/>
      <c r="L38" s="62"/>
      <c r="M38" s="9"/>
      <c r="N38" s="64"/>
      <c r="O38" s="2"/>
      <c r="P38" s="27"/>
      <c r="Q38" s="2"/>
      <c r="R38" s="2"/>
    </row>
    <row r="39" spans="1:18" s="22" customFormat="1" ht="14.75" x14ac:dyDescent="0.75">
      <c r="A39" s="19" t="s">
        <v>27</v>
      </c>
      <c r="B39" s="2"/>
      <c r="C39" s="2"/>
      <c r="D39" s="4"/>
      <c r="E39" s="63">
        <f>SUM(E34:E37)</f>
        <v>0</v>
      </c>
      <c r="F39" s="8"/>
      <c r="G39" s="8"/>
      <c r="H39" s="3"/>
      <c r="I39" s="63">
        <f>SUM(I34:I37)</f>
        <v>0</v>
      </c>
      <c r="J39" s="8"/>
      <c r="K39" s="3"/>
      <c r="L39" s="63">
        <f>SUM(L34:L37)</f>
        <v>0</v>
      </c>
      <c r="M39" s="9"/>
      <c r="N39" s="63">
        <f>SUM(N34:N37)</f>
        <v>0</v>
      </c>
      <c r="O39" s="2"/>
      <c r="P39" s="79">
        <f>E39+I39+L39</f>
        <v>0</v>
      </c>
      <c r="Q39" s="2"/>
      <c r="R39" s="2"/>
    </row>
    <row r="40" spans="1:18" s="22" customFormat="1" ht="14.75" x14ac:dyDescent="0.75">
      <c r="A40" s="2"/>
      <c r="B40" s="2"/>
      <c r="C40" s="2"/>
      <c r="D40" s="4"/>
      <c r="E40" s="64"/>
      <c r="F40" s="2"/>
      <c r="G40" s="2"/>
      <c r="H40" s="3"/>
      <c r="I40" s="64"/>
      <c r="J40" s="2"/>
      <c r="K40" s="3"/>
      <c r="L40" s="64"/>
      <c r="M40" s="9"/>
      <c r="N40" s="64"/>
      <c r="O40" s="2"/>
      <c r="P40" s="27"/>
      <c r="Q40" s="2"/>
      <c r="R40" s="2"/>
    </row>
    <row r="41" spans="1:18" s="22" customFormat="1" ht="8.15" customHeight="1" x14ac:dyDescent="0.75">
      <c r="A41" s="2"/>
      <c r="B41" s="2"/>
      <c r="C41" s="2"/>
      <c r="D41" s="4"/>
      <c r="E41" s="64"/>
      <c r="F41" s="2"/>
      <c r="G41" s="2"/>
      <c r="H41" s="3"/>
      <c r="I41" s="64"/>
      <c r="J41" s="2"/>
      <c r="K41" s="3"/>
      <c r="L41" s="64"/>
      <c r="M41" s="9"/>
      <c r="N41" s="64"/>
      <c r="O41" s="2"/>
      <c r="P41" s="27"/>
      <c r="Q41" s="2"/>
      <c r="R41" s="2"/>
    </row>
    <row r="42" spans="1:18" s="22" customFormat="1" ht="14.75" x14ac:dyDescent="0.75">
      <c r="A42" s="19" t="s">
        <v>10</v>
      </c>
      <c r="B42" s="2"/>
      <c r="C42" s="2"/>
      <c r="D42" s="4"/>
      <c r="E42" s="63">
        <f>SUM(E39+E32+E18)</f>
        <v>0</v>
      </c>
      <c r="F42" s="2"/>
      <c r="G42" s="2"/>
      <c r="H42" s="3"/>
      <c r="I42" s="63">
        <f>SUM(I39+I32+I18)</f>
        <v>0</v>
      </c>
      <c r="J42" s="2"/>
      <c r="K42" s="3"/>
      <c r="L42" s="63">
        <f>SUM(L39+L32+L18)</f>
        <v>0</v>
      </c>
      <c r="M42" s="9"/>
      <c r="N42" s="63">
        <f>SUM(N39+N32+N18)</f>
        <v>0</v>
      </c>
      <c r="O42" s="2"/>
      <c r="P42" s="35">
        <f>SUM(E42:L42)</f>
        <v>0</v>
      </c>
      <c r="Q42" s="2"/>
      <c r="R42" s="2"/>
    </row>
    <row r="43" spans="1:18" s="22" customFormat="1" ht="14.75" x14ac:dyDescent="0.75">
      <c r="A43" s="19"/>
      <c r="B43" s="2"/>
      <c r="C43" s="2"/>
      <c r="D43" s="4"/>
      <c r="E43" s="65"/>
      <c r="F43" s="2"/>
      <c r="G43" s="2"/>
      <c r="H43" s="3"/>
      <c r="I43" s="65"/>
      <c r="J43" s="2"/>
      <c r="K43" s="3"/>
      <c r="L43" s="65"/>
      <c r="M43" s="9"/>
      <c r="N43" s="65"/>
      <c r="O43" s="2"/>
      <c r="P43" s="35"/>
      <c r="Q43" s="2"/>
      <c r="R43" s="2"/>
    </row>
    <row r="44" spans="1:18" s="22" customFormat="1" ht="14.75" x14ac:dyDescent="0.75">
      <c r="A44" s="2"/>
      <c r="B44" s="2"/>
      <c r="C44" s="2"/>
      <c r="D44" s="4"/>
      <c r="E44" s="64"/>
      <c r="F44" s="8"/>
      <c r="G44" s="8"/>
      <c r="H44" s="3"/>
      <c r="I44" s="64"/>
      <c r="J44" s="8"/>
      <c r="K44" s="3"/>
      <c r="L44" s="64"/>
      <c r="M44" s="9"/>
      <c r="N44" s="64"/>
      <c r="O44" s="2"/>
      <c r="P44" s="27"/>
      <c r="Q44" s="2"/>
      <c r="R44" s="2"/>
    </row>
    <row r="45" spans="1:18" s="22" customFormat="1" ht="14.75" x14ac:dyDescent="0.75">
      <c r="A45" s="2" t="s">
        <v>36</v>
      </c>
      <c r="B45" s="2"/>
      <c r="C45" s="2"/>
      <c r="D45" s="4"/>
      <c r="E45" s="61">
        <v>0</v>
      </c>
      <c r="F45" s="8"/>
      <c r="G45" s="8"/>
      <c r="H45" s="3"/>
      <c r="I45" s="61">
        <v>0</v>
      </c>
      <c r="J45" s="8"/>
      <c r="K45" s="3"/>
      <c r="L45" s="61">
        <v>0</v>
      </c>
      <c r="M45" s="9"/>
      <c r="N45" s="61">
        <f>E45+I45+L45</f>
        <v>0</v>
      </c>
      <c r="O45" s="2"/>
      <c r="P45" s="27"/>
      <c r="Q45" s="2"/>
      <c r="R45" s="2"/>
    </row>
    <row r="46" spans="1:18" s="22" customFormat="1" ht="14.75" x14ac:dyDescent="0.75">
      <c r="A46" s="2"/>
      <c r="B46" s="2"/>
      <c r="C46" s="2"/>
      <c r="D46" s="4"/>
      <c r="E46" s="61">
        <v>0</v>
      </c>
      <c r="F46" s="8"/>
      <c r="G46" s="8"/>
      <c r="H46" s="3"/>
      <c r="I46" s="61">
        <v>0</v>
      </c>
      <c r="J46" s="8"/>
      <c r="K46" s="3"/>
      <c r="L46" s="61">
        <v>0</v>
      </c>
      <c r="M46" s="9"/>
      <c r="N46" s="61">
        <f>E46+I46+L46</f>
        <v>0</v>
      </c>
      <c r="O46" s="2"/>
      <c r="P46" s="27"/>
      <c r="Q46" s="2"/>
      <c r="R46" s="2"/>
    </row>
    <row r="47" spans="1:18" s="22" customFormat="1" ht="16.5" customHeight="1" x14ac:dyDescent="0.75">
      <c r="A47" s="2"/>
      <c r="B47" s="2"/>
      <c r="C47" s="2"/>
      <c r="D47" s="4"/>
      <c r="E47" s="62"/>
      <c r="F47" s="8"/>
      <c r="G47" s="8"/>
      <c r="H47" s="3"/>
      <c r="I47" s="62"/>
      <c r="J47" s="8"/>
      <c r="K47" s="3"/>
      <c r="L47" s="62"/>
      <c r="M47" s="9"/>
      <c r="N47" s="62"/>
      <c r="O47" s="2"/>
      <c r="P47" s="27"/>
      <c r="Q47" s="2"/>
      <c r="R47" s="2"/>
    </row>
    <row r="48" spans="1:18" s="22" customFormat="1" ht="14.75" x14ac:dyDescent="0.75">
      <c r="A48" s="19" t="s">
        <v>30</v>
      </c>
      <c r="B48" s="2"/>
      <c r="C48" s="2"/>
      <c r="D48" s="4"/>
      <c r="E48" s="66"/>
      <c r="F48" s="15"/>
      <c r="G48" s="15"/>
      <c r="H48" s="16"/>
      <c r="I48" s="66">
        <f>I45+I46</f>
        <v>0</v>
      </c>
      <c r="J48" s="15"/>
      <c r="K48" s="16"/>
      <c r="L48" s="66">
        <f>L45+L46</f>
        <v>0</v>
      </c>
      <c r="M48" s="9"/>
      <c r="N48" s="66">
        <f>N45+N46</f>
        <v>0</v>
      </c>
      <c r="O48" s="2"/>
      <c r="P48" s="35">
        <f>SUM(E48:L48)</f>
        <v>0</v>
      </c>
      <c r="Q48" s="2"/>
      <c r="R48" s="2"/>
    </row>
    <row r="49" spans="1:18" s="22" customFormat="1" ht="10.5" customHeight="1" x14ac:dyDescent="0.75">
      <c r="A49" s="2"/>
      <c r="B49" s="2"/>
      <c r="C49" s="2"/>
      <c r="D49" s="4"/>
      <c r="E49" s="11"/>
      <c r="F49" s="2"/>
      <c r="G49" s="2"/>
      <c r="H49" s="3"/>
      <c r="I49" s="11"/>
      <c r="J49" s="2"/>
      <c r="K49" s="3"/>
      <c r="L49" s="11"/>
      <c r="M49" s="9"/>
      <c r="N49" s="11"/>
      <c r="O49" s="2"/>
      <c r="P49" s="27"/>
      <c r="Q49" s="2"/>
      <c r="R49" s="2"/>
    </row>
    <row r="50" spans="1:18" s="22" customFormat="1" ht="7.5" customHeight="1" x14ac:dyDescent="0.75">
      <c r="A50" s="2"/>
      <c r="B50" s="2"/>
      <c r="C50" s="2"/>
      <c r="D50" s="4"/>
      <c r="E50" s="11"/>
      <c r="F50" s="2"/>
      <c r="G50" s="2"/>
      <c r="H50" s="3"/>
      <c r="I50" s="11"/>
      <c r="J50" s="2"/>
      <c r="K50" s="3"/>
      <c r="L50" s="11"/>
      <c r="M50" s="9"/>
      <c r="N50" s="11"/>
      <c r="O50" s="2"/>
      <c r="P50" s="27"/>
      <c r="Q50" s="2"/>
      <c r="R50" s="2"/>
    </row>
    <row r="51" spans="1:18" s="22" customFormat="1" ht="14.75" x14ac:dyDescent="0.75">
      <c r="A51" s="2"/>
      <c r="B51" s="2"/>
      <c r="C51" s="2"/>
      <c r="D51" s="4"/>
      <c r="E51" s="2"/>
      <c r="F51" s="2"/>
      <c r="G51" s="2"/>
      <c r="H51" s="3"/>
      <c r="I51" s="2"/>
      <c r="J51" s="2"/>
      <c r="K51" s="3"/>
      <c r="L51" s="2"/>
      <c r="M51" s="2"/>
      <c r="N51" s="2"/>
      <c r="O51" s="2"/>
      <c r="P51" s="27"/>
      <c r="Q51" s="2"/>
      <c r="R51" s="2"/>
    </row>
    <row r="52" spans="1:18" s="22" customFormat="1" ht="14.75" x14ac:dyDescent="0.75">
      <c r="A52" s="19" t="str">
        <f>+A2</f>
        <v>Project Title:</v>
      </c>
      <c r="B52" s="85">
        <f>B2</f>
        <v>0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60"/>
      <c r="N52" s="60"/>
      <c r="O52" s="2"/>
      <c r="P52" s="27"/>
      <c r="Q52" s="2"/>
      <c r="R52" s="2"/>
    </row>
    <row r="53" spans="1:18" s="22" customFormat="1" ht="14.75" x14ac:dyDescent="0.75">
      <c r="A53" s="19" t="s">
        <v>38</v>
      </c>
      <c r="B53" s="86">
        <f>B4</f>
        <v>0</v>
      </c>
      <c r="C53" s="86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"/>
      <c r="P53" s="27"/>
      <c r="Q53" s="2"/>
      <c r="R53" s="2"/>
    </row>
    <row r="54" spans="1:18" s="22" customFormat="1" ht="14.75" x14ac:dyDescent="0.75">
      <c r="A54" s="2"/>
      <c r="B54" s="2" t="s">
        <v>29</v>
      </c>
      <c r="C54" s="2"/>
      <c r="D54" s="4"/>
      <c r="E54" s="2"/>
      <c r="F54" s="2"/>
      <c r="G54" s="2"/>
      <c r="H54" s="3"/>
      <c r="I54" s="2"/>
      <c r="J54" s="2"/>
      <c r="K54" s="3"/>
      <c r="L54" s="2"/>
      <c r="M54" s="2"/>
      <c r="N54" s="2"/>
      <c r="O54" s="2"/>
      <c r="P54" s="27"/>
      <c r="Q54" s="2"/>
      <c r="R54" s="2"/>
    </row>
    <row r="55" spans="1:18" s="22" customFormat="1" ht="14.75" x14ac:dyDescent="0.75">
      <c r="A55" s="2"/>
      <c r="B55" s="2"/>
      <c r="C55" s="2"/>
      <c r="D55" s="4"/>
      <c r="E55" s="2"/>
      <c r="F55" s="2"/>
      <c r="G55" s="2"/>
      <c r="H55" s="3"/>
      <c r="I55" s="2"/>
      <c r="J55" s="2"/>
      <c r="K55" s="3"/>
      <c r="L55" s="2"/>
      <c r="M55" s="2"/>
      <c r="N55" s="2"/>
      <c r="O55" s="2"/>
      <c r="P55" s="27"/>
      <c r="Q55" s="2"/>
      <c r="R55" s="2"/>
    </row>
    <row r="56" spans="1:18" s="22" customFormat="1" ht="14.75" x14ac:dyDescent="0.75">
      <c r="A56" s="19"/>
      <c r="B56" s="2"/>
      <c r="C56" s="2"/>
      <c r="D56" s="4"/>
      <c r="E56" s="31" t="s">
        <v>3</v>
      </c>
      <c r="F56" s="2"/>
      <c r="G56" s="2"/>
      <c r="H56" s="3"/>
      <c r="I56" s="31" t="s">
        <v>4</v>
      </c>
      <c r="J56" s="2"/>
      <c r="K56" s="3"/>
      <c r="L56" s="31" t="s">
        <v>5</v>
      </c>
      <c r="M56" s="2"/>
      <c r="N56" s="31" t="s">
        <v>16</v>
      </c>
      <c r="O56" s="2"/>
      <c r="P56" s="27"/>
      <c r="Q56" s="2"/>
      <c r="R56" s="2"/>
    </row>
    <row r="57" spans="1:18" s="22" customFormat="1" ht="14.75" x14ac:dyDescent="0.75">
      <c r="A57" s="2"/>
      <c r="B57" s="2"/>
      <c r="C57" s="2"/>
      <c r="D57" s="4"/>
      <c r="E57" s="2"/>
      <c r="F57" s="2"/>
      <c r="G57" s="2"/>
      <c r="H57" s="3"/>
      <c r="I57" s="2"/>
      <c r="J57" s="2"/>
      <c r="K57" s="3"/>
      <c r="L57" s="2"/>
      <c r="M57" s="2"/>
      <c r="N57" s="31" t="s">
        <v>17</v>
      </c>
      <c r="O57" s="2"/>
      <c r="P57" s="27"/>
      <c r="Q57" s="2"/>
      <c r="R57" s="2"/>
    </row>
    <row r="58" spans="1:18" s="22" customFormat="1" ht="14.75" x14ac:dyDescent="0.75">
      <c r="A58" s="19" t="s">
        <v>11</v>
      </c>
      <c r="B58" s="2"/>
      <c r="C58" s="2"/>
      <c r="D58" s="4"/>
      <c r="E58" s="2"/>
      <c r="F58" s="2"/>
      <c r="G58" s="2"/>
      <c r="H58" s="3"/>
      <c r="I58" s="2"/>
      <c r="J58" s="2"/>
      <c r="K58" s="3"/>
      <c r="L58" s="2"/>
      <c r="M58" s="2"/>
      <c r="N58" s="2"/>
      <c r="O58" s="2"/>
      <c r="P58" s="27"/>
      <c r="Q58" s="2"/>
      <c r="R58" s="2"/>
    </row>
    <row r="59" spans="1:18" s="22" customFormat="1" ht="14.75" x14ac:dyDescent="0.75">
      <c r="A59" s="2" t="s">
        <v>58</v>
      </c>
      <c r="B59" s="2"/>
      <c r="C59" s="2"/>
      <c r="D59" s="4"/>
      <c r="E59" s="61">
        <f>DomesticTravel!F11</f>
        <v>0</v>
      </c>
      <c r="F59" s="8"/>
      <c r="G59" s="8"/>
      <c r="H59" s="3"/>
      <c r="I59" s="61">
        <f>DomesticTravel!I11</f>
        <v>0</v>
      </c>
      <c r="J59" s="8"/>
      <c r="K59" s="3"/>
      <c r="L59" s="61">
        <f>DomesticTravel!L11</f>
        <v>0</v>
      </c>
      <c r="M59" s="2"/>
      <c r="N59" s="61">
        <f>SUM(E59+I59+L59)</f>
        <v>0</v>
      </c>
      <c r="O59" s="2"/>
      <c r="P59" s="27"/>
      <c r="Q59" s="2"/>
      <c r="R59" s="2"/>
    </row>
    <row r="60" spans="1:18" s="22" customFormat="1" ht="14.75" x14ac:dyDescent="0.75">
      <c r="A60" s="2" t="s">
        <v>57</v>
      </c>
      <c r="B60" s="2"/>
      <c r="C60" s="2"/>
      <c r="D60" s="4"/>
      <c r="E60" s="61">
        <v>0</v>
      </c>
      <c r="F60" s="8"/>
      <c r="G60" s="8"/>
      <c r="H60" s="3"/>
      <c r="I60" s="61">
        <v>0</v>
      </c>
      <c r="J60" s="8"/>
      <c r="K60" s="3"/>
      <c r="L60" s="61">
        <v>0</v>
      </c>
      <c r="M60" s="2"/>
      <c r="N60" s="61">
        <f>SUM(E60+I60+L60)</f>
        <v>0</v>
      </c>
      <c r="O60" s="2"/>
      <c r="P60" s="27"/>
      <c r="Q60" s="2"/>
      <c r="R60" s="2"/>
    </row>
    <row r="61" spans="1:18" s="22" customFormat="1" ht="8.15" customHeight="1" x14ac:dyDescent="0.75">
      <c r="A61" s="2"/>
      <c r="B61" s="2"/>
      <c r="C61" s="2"/>
      <c r="D61" s="4"/>
      <c r="E61" s="62"/>
      <c r="F61" s="8"/>
      <c r="G61" s="8"/>
      <c r="H61" s="3"/>
      <c r="I61" s="62"/>
      <c r="J61" s="8"/>
      <c r="K61" s="3"/>
      <c r="L61" s="62"/>
      <c r="M61" s="2"/>
      <c r="N61" s="62"/>
      <c r="O61" s="2"/>
      <c r="P61" s="27"/>
      <c r="Q61" s="2"/>
      <c r="R61" s="2"/>
    </row>
    <row r="62" spans="1:18" s="22" customFormat="1" ht="14.75" x14ac:dyDescent="0.75">
      <c r="A62" s="19" t="s">
        <v>12</v>
      </c>
      <c r="B62" s="2"/>
      <c r="C62" s="2"/>
      <c r="D62" s="4"/>
      <c r="E62" s="63">
        <f>SUM(E59:E60)</f>
        <v>0</v>
      </c>
      <c r="F62" s="8"/>
      <c r="G62" s="8"/>
      <c r="H62" s="3"/>
      <c r="I62" s="63">
        <f>SUM(I59:I60)</f>
        <v>0</v>
      </c>
      <c r="J62" s="17"/>
      <c r="K62" s="16"/>
      <c r="L62" s="63">
        <f>SUM(L59:L60)</f>
        <v>0</v>
      </c>
      <c r="M62" s="2"/>
      <c r="N62" s="63">
        <f>SUM(N59:N60)</f>
        <v>0</v>
      </c>
      <c r="O62" s="2"/>
      <c r="P62" s="35">
        <f>SUM(E62:L62)</f>
        <v>0</v>
      </c>
      <c r="Q62" s="2"/>
      <c r="R62" s="2"/>
    </row>
    <row r="63" spans="1:18" s="22" customFormat="1" ht="14.75" x14ac:dyDescent="0.75">
      <c r="A63" s="2"/>
      <c r="B63" s="2"/>
      <c r="C63" s="2"/>
      <c r="D63" s="4"/>
      <c r="E63" s="64"/>
      <c r="F63" s="2"/>
      <c r="G63" s="2"/>
      <c r="H63" s="3"/>
      <c r="I63" s="64"/>
      <c r="J63" s="2"/>
      <c r="K63" s="3"/>
      <c r="L63" s="64"/>
      <c r="M63" s="2"/>
      <c r="N63" s="64"/>
      <c r="O63" s="2"/>
      <c r="P63" s="27"/>
      <c r="Q63" s="2"/>
      <c r="R63" s="2"/>
    </row>
    <row r="64" spans="1:18" s="22" customFormat="1" ht="14.75" x14ac:dyDescent="0.75">
      <c r="A64" s="2"/>
      <c r="B64" s="2"/>
      <c r="C64" s="2"/>
      <c r="D64" s="4"/>
      <c r="E64" s="64"/>
      <c r="F64" s="2"/>
      <c r="G64" s="2"/>
      <c r="H64" s="3"/>
      <c r="I64" s="64"/>
      <c r="J64" s="2"/>
      <c r="K64" s="3"/>
      <c r="L64" s="64"/>
      <c r="M64" s="2"/>
      <c r="N64" s="64"/>
      <c r="O64" s="2"/>
      <c r="P64" s="27"/>
      <c r="Q64" s="2"/>
      <c r="R64" s="2"/>
    </row>
    <row r="65" spans="1:18" s="22" customFormat="1" ht="14.75" x14ac:dyDescent="0.75">
      <c r="A65" s="19" t="s">
        <v>19</v>
      </c>
      <c r="B65" s="2"/>
      <c r="C65" s="2"/>
      <c r="D65" s="4"/>
      <c r="E65" s="64"/>
      <c r="F65" s="2"/>
      <c r="G65" s="2"/>
      <c r="H65" s="3"/>
      <c r="I65" s="64"/>
      <c r="J65" s="2"/>
      <c r="K65" s="3"/>
      <c r="L65" s="64"/>
      <c r="M65" s="2"/>
      <c r="N65" s="64"/>
      <c r="O65" s="2"/>
      <c r="P65" s="27"/>
      <c r="Q65" s="2"/>
      <c r="R65" s="2"/>
    </row>
    <row r="66" spans="1:18" s="22" customFormat="1" ht="14.75" x14ac:dyDescent="0.75">
      <c r="A66" s="19"/>
      <c r="B66" s="2"/>
      <c r="C66" s="2"/>
      <c r="D66" s="20"/>
      <c r="E66" s="61">
        <v>0</v>
      </c>
      <c r="F66" s="8"/>
      <c r="G66" s="8"/>
      <c r="H66" s="3"/>
      <c r="I66" s="61">
        <v>0</v>
      </c>
      <c r="J66" s="8"/>
      <c r="K66" s="3"/>
      <c r="L66" s="61">
        <v>0</v>
      </c>
      <c r="M66" s="2"/>
      <c r="N66" s="61">
        <f>E66+I66+L66</f>
        <v>0</v>
      </c>
      <c r="O66" s="2"/>
      <c r="P66" s="27"/>
      <c r="Q66" s="2"/>
      <c r="R66" s="2"/>
    </row>
    <row r="67" spans="1:18" s="22" customFormat="1" ht="14.75" x14ac:dyDescent="0.75">
      <c r="A67" s="19"/>
      <c r="B67" s="2"/>
      <c r="C67" s="2"/>
      <c r="D67" s="20"/>
      <c r="E67" s="61">
        <v>0</v>
      </c>
      <c r="F67" s="8"/>
      <c r="G67" s="8"/>
      <c r="H67" s="3"/>
      <c r="I67" s="61">
        <v>0</v>
      </c>
      <c r="J67" s="8"/>
      <c r="K67" s="3"/>
      <c r="L67" s="61">
        <v>0</v>
      </c>
      <c r="M67" s="2"/>
      <c r="N67" s="61">
        <f>E67+I67+L67</f>
        <v>0</v>
      </c>
      <c r="O67" s="2"/>
      <c r="P67" s="27"/>
      <c r="Q67" s="2"/>
      <c r="R67" s="2"/>
    </row>
    <row r="68" spans="1:18" s="22" customFormat="1" ht="14.75" x14ac:dyDescent="0.75">
      <c r="A68" s="19"/>
      <c r="B68" s="2"/>
      <c r="C68" s="2"/>
      <c r="D68" s="4"/>
      <c r="E68" s="64"/>
      <c r="F68" s="8"/>
      <c r="G68" s="8"/>
      <c r="H68" s="3"/>
      <c r="I68" s="64"/>
      <c r="J68" s="8"/>
      <c r="K68" s="3"/>
      <c r="L68" s="64"/>
      <c r="M68" s="2"/>
      <c r="N68" s="62"/>
      <c r="O68" s="2"/>
      <c r="P68" s="27"/>
      <c r="Q68" s="2"/>
      <c r="R68" s="2"/>
    </row>
    <row r="69" spans="1:18" s="22" customFormat="1" ht="8.15" customHeight="1" x14ac:dyDescent="0.75">
      <c r="A69" s="19"/>
      <c r="B69" s="2"/>
      <c r="C69" s="2"/>
      <c r="D69" s="4"/>
      <c r="E69" s="64"/>
      <c r="F69" s="2"/>
      <c r="G69" s="2"/>
      <c r="H69" s="3"/>
      <c r="I69" s="64"/>
      <c r="J69" s="2"/>
      <c r="K69" s="3"/>
      <c r="L69" s="64"/>
      <c r="M69" s="2"/>
      <c r="N69" s="64"/>
      <c r="O69" s="2"/>
      <c r="P69" s="27"/>
      <c r="Q69" s="2"/>
      <c r="R69" s="2"/>
    </row>
    <row r="70" spans="1:18" s="22" customFormat="1" ht="14.75" x14ac:dyDescent="0.75">
      <c r="A70" s="19" t="s">
        <v>20</v>
      </c>
      <c r="B70" s="2"/>
      <c r="C70" s="2"/>
      <c r="D70" s="4"/>
      <c r="E70" s="67">
        <f>SUM(E66:E68)</f>
        <v>0</v>
      </c>
      <c r="F70" s="18"/>
      <c r="G70" s="18"/>
      <c r="H70" s="16"/>
      <c r="I70" s="67">
        <f>SUM(I66:I68)</f>
        <v>0</v>
      </c>
      <c r="J70" s="18"/>
      <c r="K70" s="16"/>
      <c r="L70" s="67">
        <f>SUM(L66:L68)</f>
        <v>0</v>
      </c>
      <c r="M70" s="19"/>
      <c r="N70" s="67">
        <f>SUM(N66:N68)</f>
        <v>0</v>
      </c>
      <c r="O70" s="2"/>
      <c r="P70" s="35">
        <f>SUM(E70:L70)</f>
        <v>0</v>
      </c>
      <c r="Q70" s="2"/>
      <c r="R70" s="2"/>
    </row>
    <row r="71" spans="1:18" s="22" customFormat="1" ht="14.75" x14ac:dyDescent="0.75">
      <c r="A71" s="2"/>
      <c r="B71" s="2"/>
      <c r="C71" s="2"/>
      <c r="D71" s="4"/>
      <c r="E71" s="64"/>
      <c r="F71" s="2"/>
      <c r="G71" s="2"/>
      <c r="H71" s="3"/>
      <c r="I71" s="64"/>
      <c r="J71" s="2"/>
      <c r="K71" s="3"/>
      <c r="L71" s="64"/>
      <c r="M71" s="2"/>
      <c r="N71" s="64"/>
      <c r="O71" s="2"/>
      <c r="P71" s="27"/>
      <c r="Q71" s="2"/>
      <c r="R71" s="2"/>
    </row>
    <row r="72" spans="1:18" s="22" customFormat="1" ht="14.75" x14ac:dyDescent="0.75">
      <c r="A72" s="19" t="s">
        <v>13</v>
      </c>
      <c r="B72" s="2"/>
      <c r="C72" s="2"/>
      <c r="D72" s="4"/>
      <c r="E72" s="64"/>
      <c r="F72" s="2"/>
      <c r="G72" s="2"/>
      <c r="H72" s="3"/>
      <c r="I72" s="64"/>
      <c r="J72" s="2"/>
      <c r="K72" s="3"/>
      <c r="L72" s="64"/>
      <c r="M72" s="2"/>
      <c r="N72" s="64"/>
      <c r="O72" s="2"/>
      <c r="P72" s="27"/>
      <c r="Q72" s="2"/>
      <c r="R72" s="2"/>
    </row>
    <row r="73" spans="1:18" s="22" customFormat="1" ht="14.75" x14ac:dyDescent="0.75">
      <c r="A73" s="2" t="s">
        <v>46</v>
      </c>
      <c r="B73" s="2"/>
      <c r="C73" s="2"/>
      <c r="D73" s="4"/>
      <c r="E73" s="61">
        <v>0</v>
      </c>
      <c r="F73" s="2"/>
      <c r="G73" s="2"/>
      <c r="H73" s="3"/>
      <c r="I73" s="61">
        <v>0</v>
      </c>
      <c r="J73" s="2"/>
      <c r="K73" s="3"/>
      <c r="L73" s="61">
        <v>0</v>
      </c>
      <c r="M73" s="2"/>
      <c r="N73" s="61">
        <f t="shared" ref="N73:N80" si="4">E73+I73+L73</f>
        <v>0</v>
      </c>
      <c r="O73" s="2"/>
      <c r="P73" s="27"/>
      <c r="Q73" s="2"/>
      <c r="R73" s="2"/>
    </row>
    <row r="74" spans="1:18" s="22" customFormat="1" ht="14.75" x14ac:dyDescent="0.75">
      <c r="A74" s="2" t="s">
        <v>45</v>
      </c>
      <c r="B74" s="2"/>
      <c r="C74" s="2"/>
      <c r="D74" s="4"/>
      <c r="E74" s="61">
        <v>0</v>
      </c>
      <c r="F74" s="8"/>
      <c r="G74" s="8"/>
      <c r="H74" s="3"/>
      <c r="I74" s="61">
        <v>0</v>
      </c>
      <c r="J74" s="8"/>
      <c r="K74" s="3"/>
      <c r="L74" s="61">
        <v>0</v>
      </c>
      <c r="M74" s="2"/>
      <c r="N74" s="61">
        <f t="shared" si="4"/>
        <v>0</v>
      </c>
      <c r="O74" s="2"/>
      <c r="P74" s="27"/>
      <c r="Q74" s="2"/>
      <c r="R74" s="2"/>
    </row>
    <row r="75" spans="1:18" s="22" customFormat="1" ht="14.75" x14ac:dyDescent="0.75">
      <c r="A75" s="2" t="s">
        <v>49</v>
      </c>
      <c r="B75" s="2"/>
      <c r="C75" s="2"/>
      <c r="D75" s="4"/>
      <c r="E75" s="61">
        <v>0</v>
      </c>
      <c r="F75" s="8"/>
      <c r="G75" s="8"/>
      <c r="H75" s="3"/>
      <c r="I75" s="61">
        <v>0</v>
      </c>
      <c r="J75" s="8"/>
      <c r="K75" s="3"/>
      <c r="L75" s="61">
        <v>0</v>
      </c>
      <c r="M75" s="2"/>
      <c r="N75" s="61">
        <f t="shared" si="4"/>
        <v>0</v>
      </c>
      <c r="O75" s="2"/>
      <c r="P75" s="27"/>
      <c r="Q75" s="2"/>
      <c r="R75" s="2"/>
    </row>
    <row r="76" spans="1:18" s="22" customFormat="1" ht="14.75" x14ac:dyDescent="0.75">
      <c r="A76" s="2" t="s">
        <v>44</v>
      </c>
      <c r="B76" s="2"/>
      <c r="C76" s="2"/>
      <c r="D76" s="4"/>
      <c r="E76" s="61"/>
      <c r="F76" s="8"/>
      <c r="G76" s="8"/>
      <c r="H76" s="3"/>
      <c r="I76" s="61">
        <f>'Comp Ops'!D16</f>
        <v>0</v>
      </c>
      <c r="J76" s="8"/>
      <c r="K76" s="3"/>
      <c r="L76" s="61">
        <f>'Comp Ops'!D24</f>
        <v>0</v>
      </c>
      <c r="M76" s="2"/>
      <c r="N76" s="61">
        <f t="shared" si="4"/>
        <v>0</v>
      </c>
      <c r="O76" s="2"/>
      <c r="P76" s="27"/>
      <c r="Q76" s="2"/>
      <c r="R76" s="2"/>
    </row>
    <row r="77" spans="1:18" s="22" customFormat="1" ht="14.75" x14ac:dyDescent="0.75">
      <c r="A77" s="2" t="s">
        <v>43</v>
      </c>
      <c r="B77" s="2"/>
      <c r="C77" s="2"/>
      <c r="D77" s="4"/>
      <c r="E77" s="61"/>
      <c r="F77" s="8"/>
      <c r="G77" s="8"/>
      <c r="H77" s="3"/>
      <c r="I77" s="61">
        <v>0</v>
      </c>
      <c r="J77" s="8"/>
      <c r="K77" s="3"/>
      <c r="L77" s="61">
        <v>0</v>
      </c>
      <c r="M77" s="2"/>
      <c r="N77" s="61">
        <f t="shared" si="4"/>
        <v>0</v>
      </c>
      <c r="O77" s="2"/>
      <c r="P77" s="27"/>
      <c r="Q77" s="2"/>
      <c r="R77" s="2"/>
    </row>
    <row r="78" spans="1:18" s="22" customFormat="1" ht="14.75" x14ac:dyDescent="0.75">
      <c r="A78" s="2" t="s">
        <v>42</v>
      </c>
      <c r="B78" s="2"/>
      <c r="C78" s="2"/>
      <c r="D78" s="4"/>
      <c r="E78" s="61">
        <v>0</v>
      </c>
      <c r="F78" s="8"/>
      <c r="G78" s="8"/>
      <c r="H78" s="3"/>
      <c r="I78" s="61">
        <v>0</v>
      </c>
      <c r="J78" s="8"/>
      <c r="K78" s="3"/>
      <c r="L78" s="61">
        <v>0</v>
      </c>
      <c r="M78" s="2"/>
      <c r="N78" s="61">
        <f t="shared" si="4"/>
        <v>0</v>
      </c>
      <c r="O78" s="2"/>
      <c r="P78" s="27"/>
      <c r="Q78" s="2"/>
      <c r="R78" s="2"/>
    </row>
    <row r="79" spans="1:18" s="22" customFormat="1" ht="14.75" x14ac:dyDescent="0.75">
      <c r="A79" s="2" t="s">
        <v>48</v>
      </c>
      <c r="B79" s="2"/>
      <c r="C79" s="2"/>
      <c r="D79" s="4"/>
      <c r="E79" s="61">
        <v>0</v>
      </c>
      <c r="F79" s="8"/>
      <c r="G79" s="8"/>
      <c r="H79" s="3"/>
      <c r="I79" s="61">
        <v>0</v>
      </c>
      <c r="J79" s="8"/>
      <c r="K79" s="3"/>
      <c r="L79" s="61">
        <v>0</v>
      </c>
      <c r="M79" s="2"/>
      <c r="N79" s="61">
        <f t="shared" si="4"/>
        <v>0</v>
      </c>
      <c r="O79" s="2"/>
      <c r="P79" s="27"/>
      <c r="Q79" s="2"/>
      <c r="R79" s="2"/>
    </row>
    <row r="80" spans="1:18" s="22" customFormat="1" ht="14.75" x14ac:dyDescent="0.75">
      <c r="A80" s="2" t="s">
        <v>47</v>
      </c>
      <c r="B80" s="2"/>
      <c r="C80" s="2"/>
      <c r="D80" s="4"/>
      <c r="E80" s="61">
        <v>0</v>
      </c>
      <c r="F80" s="8"/>
      <c r="G80" s="8"/>
      <c r="H80" s="3"/>
      <c r="I80" s="61">
        <v>0</v>
      </c>
      <c r="J80" s="8"/>
      <c r="K80" s="3"/>
      <c r="L80" s="61">
        <v>0</v>
      </c>
      <c r="M80" s="2"/>
      <c r="N80" s="61">
        <f t="shared" si="4"/>
        <v>0</v>
      </c>
      <c r="O80" s="2"/>
      <c r="P80" s="27"/>
      <c r="Q80" s="2"/>
      <c r="R80" s="2"/>
    </row>
    <row r="81" spans="1:18" s="22" customFormat="1" ht="8.15" customHeight="1" x14ac:dyDescent="0.75">
      <c r="A81" s="2"/>
      <c r="B81" s="2"/>
      <c r="C81" s="2"/>
      <c r="D81" s="4"/>
      <c r="E81" s="62"/>
      <c r="F81" s="8"/>
      <c r="G81" s="8"/>
      <c r="H81" s="3"/>
      <c r="I81" s="62"/>
      <c r="J81" s="8"/>
      <c r="K81" s="3"/>
      <c r="L81" s="62"/>
      <c r="M81" s="2"/>
      <c r="N81" s="62"/>
      <c r="O81" s="2"/>
      <c r="P81" s="27"/>
      <c r="Q81" s="2"/>
      <c r="R81" s="2"/>
    </row>
    <row r="82" spans="1:18" s="22" customFormat="1" ht="14.75" x14ac:dyDescent="0.75">
      <c r="A82" s="19" t="s">
        <v>14</v>
      </c>
      <c r="B82" s="2"/>
      <c r="C82" s="2"/>
      <c r="D82" s="4"/>
      <c r="E82" s="63">
        <f>SUM(E73:E80)</f>
        <v>0</v>
      </c>
      <c r="F82" s="8"/>
      <c r="G82" s="8"/>
      <c r="H82" s="3"/>
      <c r="I82" s="63">
        <f>SUM(I73:I80)</f>
        <v>0</v>
      </c>
      <c r="J82" s="8"/>
      <c r="K82" s="3"/>
      <c r="L82" s="63">
        <f>SUM(L73:L80)</f>
        <v>0</v>
      </c>
      <c r="M82" s="2"/>
      <c r="N82" s="63">
        <f>SUM(N73:N80)</f>
        <v>0</v>
      </c>
      <c r="O82" s="2"/>
      <c r="P82" s="35">
        <f>SUM(E82:L82)</f>
        <v>0</v>
      </c>
      <c r="Q82" s="2"/>
      <c r="R82" s="2"/>
    </row>
    <row r="83" spans="1:18" s="22" customFormat="1" ht="14.75" x14ac:dyDescent="0.75">
      <c r="A83" s="2"/>
      <c r="B83" s="2"/>
      <c r="C83" s="2"/>
      <c r="D83" s="4"/>
      <c r="E83" s="64"/>
      <c r="F83" s="2"/>
      <c r="G83" s="2"/>
      <c r="H83" s="3"/>
      <c r="I83" s="64"/>
      <c r="J83" s="2"/>
      <c r="K83" s="3"/>
      <c r="L83" s="64"/>
      <c r="M83" s="2"/>
      <c r="N83" s="64"/>
      <c r="O83" s="2"/>
      <c r="P83" s="27"/>
      <c r="Q83" s="2"/>
      <c r="R83" s="2"/>
    </row>
    <row r="84" spans="1:18" s="22" customFormat="1" ht="14.75" x14ac:dyDescent="0.75">
      <c r="A84" s="2"/>
      <c r="B84" s="2"/>
      <c r="C84" s="2"/>
      <c r="D84" s="4"/>
      <c r="E84" s="64"/>
      <c r="F84" s="2"/>
      <c r="G84" s="2"/>
      <c r="H84" s="3"/>
      <c r="I84" s="64"/>
      <c r="J84" s="2"/>
      <c r="K84" s="3"/>
      <c r="L84" s="64"/>
      <c r="M84" s="2"/>
      <c r="N84" s="64"/>
      <c r="O84" s="2"/>
      <c r="P84" s="27"/>
      <c r="Q84" s="2"/>
      <c r="R84" s="2"/>
    </row>
    <row r="85" spans="1:18" s="22" customFormat="1" ht="14.75" x14ac:dyDescent="0.75">
      <c r="A85" s="2"/>
      <c r="B85" s="2"/>
      <c r="C85" s="2"/>
      <c r="D85" s="4"/>
      <c r="E85" s="64"/>
      <c r="F85" s="2"/>
      <c r="G85" s="2"/>
      <c r="H85" s="3"/>
      <c r="I85" s="64"/>
      <c r="J85" s="2"/>
      <c r="K85" s="3"/>
      <c r="L85" s="64"/>
      <c r="M85" s="2"/>
      <c r="N85" s="64"/>
      <c r="O85" s="2"/>
      <c r="P85" s="27"/>
      <c r="Q85" s="2"/>
      <c r="R85" s="2"/>
    </row>
    <row r="86" spans="1:18" s="22" customFormat="1" ht="14.75" x14ac:dyDescent="0.75">
      <c r="A86" s="19" t="s">
        <v>15</v>
      </c>
      <c r="B86" s="2"/>
      <c r="C86" s="2"/>
      <c r="D86" s="4"/>
      <c r="E86" s="67">
        <f>SUM(E82+E62+E48+E42+E70)</f>
        <v>0</v>
      </c>
      <c r="F86" s="8"/>
      <c r="G86" s="8"/>
      <c r="H86" s="3"/>
      <c r="I86" s="67">
        <f>SUM(I82+I62+I48+I42+I70)</f>
        <v>0</v>
      </c>
      <c r="J86" s="8"/>
      <c r="K86" s="3"/>
      <c r="L86" s="67">
        <f>SUM(L82+L62+L48+L42+L70)</f>
        <v>0</v>
      </c>
      <c r="M86" s="2"/>
      <c r="N86" s="67">
        <f>SUM(N82+N62+N48+N42+N70)</f>
        <v>0</v>
      </c>
      <c r="O86" s="2"/>
      <c r="P86" s="35">
        <f>SUM(E86:L86)</f>
        <v>0</v>
      </c>
      <c r="Q86" s="2"/>
      <c r="R86" s="2"/>
    </row>
    <row r="87" spans="1:18" s="22" customFormat="1" ht="14.75" x14ac:dyDescent="0.75">
      <c r="A87" s="28"/>
      <c r="B87" s="2"/>
      <c r="C87" s="2"/>
      <c r="D87" s="4"/>
      <c r="E87" s="68"/>
      <c r="F87" s="2"/>
      <c r="G87" s="2"/>
      <c r="H87" s="3"/>
      <c r="I87" s="68"/>
      <c r="J87" s="2"/>
      <c r="K87" s="3"/>
      <c r="L87" s="68"/>
      <c r="M87" s="2"/>
      <c r="N87" s="68"/>
      <c r="O87" s="2"/>
      <c r="P87" s="27"/>
      <c r="Q87" s="2"/>
      <c r="R87" s="2"/>
    </row>
    <row r="88" spans="1:18" s="22" customFormat="1" ht="14.75" x14ac:dyDescent="0.75">
      <c r="A88" s="2" t="s">
        <v>56</v>
      </c>
      <c r="B88" s="2"/>
      <c r="C88" s="2"/>
      <c r="D88" s="4"/>
      <c r="E88" s="69"/>
      <c r="F88" s="8"/>
      <c r="G88" s="8"/>
      <c r="H88" s="3"/>
      <c r="I88" s="69">
        <f>SUM(I37)</f>
        <v>0</v>
      </c>
      <c r="J88" s="8"/>
      <c r="K88" s="3"/>
      <c r="L88" s="69">
        <f>SUM(L37)</f>
        <v>0</v>
      </c>
      <c r="M88" s="2"/>
      <c r="N88" s="69">
        <f>SUM(N37)</f>
        <v>0</v>
      </c>
      <c r="O88" s="2"/>
      <c r="P88" s="35">
        <f t="shared" ref="P88:P94" si="5">SUM(E88:L88)</f>
        <v>0</v>
      </c>
      <c r="Q88" s="2"/>
      <c r="R88" s="2"/>
    </row>
    <row r="89" spans="1:18" s="22" customFormat="1" ht="14.75" x14ac:dyDescent="0.75">
      <c r="A89" s="2" t="s">
        <v>55</v>
      </c>
      <c r="B89" s="2"/>
      <c r="C89" s="2"/>
      <c r="D89" s="4"/>
      <c r="E89" s="69">
        <v>0</v>
      </c>
      <c r="F89" s="8"/>
      <c r="G89" s="8"/>
      <c r="H89" s="3"/>
      <c r="I89" s="69">
        <f>I48</f>
        <v>0</v>
      </c>
      <c r="J89" s="8"/>
      <c r="K89" s="3"/>
      <c r="L89" s="69">
        <f>L48</f>
        <v>0</v>
      </c>
      <c r="M89" s="2"/>
      <c r="N89" s="69">
        <f>N48</f>
        <v>0</v>
      </c>
      <c r="O89" s="2"/>
      <c r="P89" s="35">
        <f t="shared" si="5"/>
        <v>0</v>
      </c>
      <c r="Q89" s="2"/>
      <c r="R89" s="2"/>
    </row>
    <row r="90" spans="1:18" s="22" customFormat="1" ht="14.75" x14ac:dyDescent="0.75">
      <c r="A90" s="2" t="s">
        <v>54</v>
      </c>
      <c r="B90" s="2"/>
      <c r="C90" s="2"/>
      <c r="D90" s="4"/>
      <c r="E90" s="69">
        <v>0</v>
      </c>
      <c r="F90" s="8"/>
      <c r="G90" s="8"/>
      <c r="H90" s="3"/>
      <c r="I90" s="69">
        <f>IF(E66+I66-25000&gt;0,E66+I66-E90-25000,0)</f>
        <v>0</v>
      </c>
      <c r="J90" s="8"/>
      <c r="K90" s="3"/>
      <c r="L90" s="69">
        <f>IF(E66+I66+L66-25000&gt;0,E66+I66+L66-E90-I90-25000,0)</f>
        <v>0</v>
      </c>
      <c r="M90" s="2"/>
      <c r="N90" s="61">
        <f>SUM(E90:L90)</f>
        <v>0</v>
      </c>
      <c r="O90" s="2"/>
      <c r="P90" s="35">
        <f t="shared" si="5"/>
        <v>0</v>
      </c>
      <c r="Q90" s="2"/>
      <c r="R90" s="2"/>
    </row>
    <row r="91" spans="1:18" s="22" customFormat="1" ht="14.75" x14ac:dyDescent="0.75">
      <c r="A91" s="2" t="s">
        <v>52</v>
      </c>
      <c r="B91" s="2"/>
      <c r="C91" s="2"/>
      <c r="D91" s="4"/>
      <c r="E91" s="69">
        <f>IF(E67-25000&gt;0,E67-25000,0)</f>
        <v>0</v>
      </c>
      <c r="F91" s="8"/>
      <c r="G91" s="8"/>
      <c r="H91" s="3"/>
      <c r="I91" s="69">
        <f>IF(E67+I67-25000&gt;0,E67+I67-E91-25000,0)</f>
        <v>0</v>
      </c>
      <c r="J91" s="8"/>
      <c r="K91" s="3"/>
      <c r="L91" s="69">
        <f>IF(E67+I67+L67-25000&gt;0,E67+I67+L67-E91-I91-25000,0)</f>
        <v>0</v>
      </c>
      <c r="M91" s="2"/>
      <c r="N91" s="61">
        <f>E91+I91+L91</f>
        <v>0</v>
      </c>
      <c r="O91" s="2"/>
      <c r="P91" s="35">
        <f t="shared" si="5"/>
        <v>0</v>
      </c>
      <c r="Q91" s="2"/>
      <c r="R91" s="2"/>
    </row>
    <row r="92" spans="1:18" s="22" customFormat="1" ht="14.75" x14ac:dyDescent="0.75">
      <c r="A92" s="2" t="s">
        <v>53</v>
      </c>
      <c r="B92" s="2"/>
      <c r="C92" s="2"/>
      <c r="D92" s="4"/>
      <c r="E92" s="69">
        <f>E78</f>
        <v>0</v>
      </c>
      <c r="F92" s="8"/>
      <c r="G92" s="8"/>
      <c r="H92" s="3"/>
      <c r="I92" s="69">
        <f>I78</f>
        <v>0</v>
      </c>
      <c r="J92" s="8"/>
      <c r="K92" s="3"/>
      <c r="L92" s="69">
        <f>L78</f>
        <v>0</v>
      </c>
      <c r="M92" s="2"/>
      <c r="N92" s="69">
        <f>N78</f>
        <v>0</v>
      </c>
      <c r="O92" s="2"/>
      <c r="P92" s="35">
        <f t="shared" si="5"/>
        <v>0</v>
      </c>
      <c r="Q92" s="2"/>
      <c r="R92" s="2"/>
    </row>
    <row r="93" spans="1:18" s="22" customFormat="1" ht="14.75" x14ac:dyDescent="0.75">
      <c r="A93" s="2"/>
      <c r="B93" s="2"/>
      <c r="C93" s="2"/>
      <c r="D93" s="4"/>
      <c r="E93" s="64"/>
      <c r="F93" s="8"/>
      <c r="G93" s="8"/>
      <c r="H93" s="3"/>
      <c r="I93" s="64"/>
      <c r="J93" s="8"/>
      <c r="K93" s="3"/>
      <c r="L93" s="64"/>
      <c r="M93" s="2"/>
      <c r="N93" s="64"/>
      <c r="O93" s="2"/>
      <c r="P93" s="35"/>
      <c r="Q93" s="2"/>
      <c r="R93" s="2"/>
    </row>
    <row r="94" spans="1:18" s="22" customFormat="1" ht="14.75" x14ac:dyDescent="0.75">
      <c r="A94" s="19" t="s">
        <v>37</v>
      </c>
      <c r="B94" s="2"/>
      <c r="C94" s="2"/>
      <c r="D94" s="4"/>
      <c r="E94" s="67">
        <f>E86-SUM(E88:E92)</f>
        <v>0</v>
      </c>
      <c r="F94" s="15"/>
      <c r="G94" s="15"/>
      <c r="H94" s="16"/>
      <c r="I94" s="67">
        <f>I86-SUM(I88:I92)</f>
        <v>0</v>
      </c>
      <c r="J94" s="15">
        <f>J86-SUM(J88:J92)</f>
        <v>0</v>
      </c>
      <c r="K94" s="15"/>
      <c r="L94" s="67">
        <f>L86-SUM(L88:L92)</f>
        <v>0</v>
      </c>
      <c r="M94" s="19"/>
      <c r="N94" s="67">
        <f>N86-SUM(N88:N92)</f>
        <v>0</v>
      </c>
      <c r="O94" s="2"/>
      <c r="P94" s="35">
        <f t="shared" si="5"/>
        <v>0</v>
      </c>
      <c r="Q94" s="2"/>
      <c r="R94" s="2"/>
    </row>
    <row r="95" spans="1:18" s="22" customFormat="1" ht="112.4" customHeight="1" x14ac:dyDescent="0.75">
      <c r="A95" s="2"/>
      <c r="B95" s="33"/>
      <c r="C95" s="82"/>
      <c r="D95" s="4"/>
      <c r="E95" s="64"/>
      <c r="F95" s="2"/>
      <c r="G95" s="2"/>
      <c r="H95" s="82"/>
      <c r="I95" s="64"/>
      <c r="J95" s="2"/>
      <c r="K95" s="82"/>
      <c r="L95" s="64"/>
      <c r="M95" s="2"/>
      <c r="N95" s="64"/>
      <c r="O95" s="2"/>
      <c r="P95" s="27"/>
      <c r="Q95" s="2"/>
      <c r="R95" s="2"/>
    </row>
    <row r="96" spans="1:18" s="22" customFormat="1" ht="14.75" x14ac:dyDescent="0.75">
      <c r="A96" s="19" t="s">
        <v>85</v>
      </c>
      <c r="B96" s="13">
        <v>0.56000000000000005</v>
      </c>
      <c r="C96" s="81"/>
      <c r="D96" s="20"/>
      <c r="E96" s="67">
        <f>SUM(((E94)*$B$96))</f>
        <v>0</v>
      </c>
      <c r="F96" s="8"/>
      <c r="G96" s="8"/>
      <c r="H96" s="81"/>
      <c r="I96" s="67">
        <f>SUM(((I94/12)*H96)*$B$96)</f>
        <v>0</v>
      </c>
      <c r="J96" s="8"/>
      <c r="K96" s="3"/>
      <c r="L96" s="67">
        <f>SUM(((L94/12)*K96)*$B$96)</f>
        <v>0</v>
      </c>
      <c r="M96" s="2"/>
      <c r="N96" s="67">
        <f>SUM(E96+I96+L96)</f>
        <v>0</v>
      </c>
      <c r="O96" s="2"/>
      <c r="P96" s="35">
        <f>SUM(E96:L96)</f>
        <v>0</v>
      </c>
      <c r="Q96" s="2"/>
      <c r="R96" s="2"/>
    </row>
    <row r="97" spans="1:18" s="22" customFormat="1" ht="14.75" x14ac:dyDescent="0.75">
      <c r="A97" s="2"/>
      <c r="B97" s="33"/>
      <c r="C97" s="2"/>
      <c r="D97" s="4"/>
      <c r="E97" s="64"/>
      <c r="F97" s="2"/>
      <c r="G97" s="33"/>
      <c r="H97" s="3"/>
      <c r="I97" s="64"/>
      <c r="J97" s="2"/>
      <c r="K97" s="3"/>
      <c r="L97" s="64"/>
      <c r="M97" s="2"/>
      <c r="N97" s="64"/>
      <c r="O97" s="2"/>
      <c r="P97" s="27"/>
      <c r="Q97" s="2"/>
      <c r="R97" s="2"/>
    </row>
    <row r="98" spans="1:18" s="22" customFormat="1" ht="15" customHeight="1" thickBot="1" x14ac:dyDescent="0.9">
      <c r="A98" s="39" t="s">
        <v>64</v>
      </c>
      <c r="B98" s="40"/>
      <c r="C98" s="2"/>
      <c r="D98" s="4"/>
      <c r="E98" s="70">
        <f>SUM(E86+E96)</f>
        <v>0</v>
      </c>
      <c r="F98" s="8"/>
      <c r="G98" s="8"/>
      <c r="H98" s="3"/>
      <c r="I98" s="70">
        <f>SUM(I86+I96)</f>
        <v>0</v>
      </c>
      <c r="J98" s="8"/>
      <c r="K98" s="3"/>
      <c r="L98" s="70">
        <f>SUM(L86+L96)</f>
        <v>0</v>
      </c>
      <c r="M98" s="21"/>
      <c r="N98" s="70">
        <f>SUM(E98+I98+L98)</f>
        <v>0</v>
      </c>
      <c r="O98" s="8"/>
      <c r="P98" s="41">
        <f>SUM(E98:L98)</f>
        <v>0</v>
      </c>
      <c r="Q98" s="2"/>
      <c r="R98" s="2"/>
    </row>
    <row r="99" spans="1:18" s="22" customFormat="1" ht="15.5" thickTop="1" x14ac:dyDescent="0.75">
      <c r="A99" s="2"/>
      <c r="B99" s="2"/>
      <c r="C99" s="2"/>
      <c r="D99" s="4"/>
      <c r="F99" s="2"/>
      <c r="G99" s="2"/>
      <c r="H99" s="3"/>
      <c r="I99" s="2"/>
      <c r="J99" s="2"/>
      <c r="K99" s="3"/>
      <c r="L99" s="2"/>
      <c r="M99" s="2"/>
      <c r="N99" s="2"/>
      <c r="O99" s="2"/>
      <c r="P99" s="27"/>
      <c r="Q99" s="2"/>
      <c r="R99" s="2"/>
    </row>
    <row r="100" spans="1:18" s="22" customFormat="1" ht="14.75" x14ac:dyDescent="0.75">
      <c r="A100" s="2"/>
      <c r="B100" s="2"/>
      <c r="C100" s="2"/>
      <c r="D100" s="4"/>
      <c r="E100" s="2"/>
      <c r="F100" s="2"/>
      <c r="G100" s="2"/>
      <c r="H100" s="3"/>
      <c r="I100" s="2"/>
      <c r="J100" s="2"/>
      <c r="K100" s="3"/>
      <c r="L100" s="2"/>
      <c r="M100" s="2"/>
      <c r="N100" s="2"/>
      <c r="O100" s="2"/>
      <c r="P100" s="27"/>
      <c r="Q100" s="2"/>
      <c r="R100" s="2"/>
    </row>
    <row r="101" spans="1:18" s="22" customFormat="1" ht="14.75" x14ac:dyDescent="0.75">
      <c r="A101" s="19"/>
      <c r="B101" s="2"/>
      <c r="C101" s="2"/>
      <c r="D101" s="4"/>
      <c r="E101" s="2"/>
      <c r="F101" s="2"/>
      <c r="G101" s="2"/>
      <c r="H101" s="3"/>
      <c r="I101" s="2"/>
      <c r="J101" s="2"/>
      <c r="K101" s="3"/>
      <c r="L101" s="2"/>
      <c r="M101" s="2"/>
      <c r="N101" s="2"/>
      <c r="O101" s="2"/>
      <c r="P101" s="27"/>
      <c r="Q101" s="2"/>
      <c r="R101" s="2"/>
    </row>
    <row r="102" spans="1:18" s="22" customFormat="1" ht="14.75" x14ac:dyDescent="0.75">
      <c r="A102" s="2"/>
      <c r="B102" s="2"/>
      <c r="C102" s="2"/>
      <c r="D102" s="4"/>
      <c r="E102" s="2"/>
      <c r="F102" s="2"/>
      <c r="G102" s="2"/>
      <c r="H102" s="3"/>
      <c r="I102" s="2"/>
      <c r="J102" s="2"/>
      <c r="K102" s="3"/>
      <c r="L102" s="2"/>
      <c r="M102" s="2"/>
      <c r="N102" s="2"/>
      <c r="O102" s="2"/>
      <c r="P102" s="27"/>
      <c r="Q102" s="2"/>
      <c r="R102" s="2"/>
    </row>
    <row r="103" spans="1:18" s="22" customFormat="1" ht="14.75" x14ac:dyDescent="0.75">
      <c r="A103" s="28"/>
      <c r="B103" s="2"/>
      <c r="C103" s="2"/>
      <c r="D103" s="4"/>
      <c r="E103" s="36"/>
      <c r="F103" s="2"/>
      <c r="G103" s="2"/>
      <c r="H103" s="3"/>
      <c r="I103" s="2"/>
      <c r="J103" s="2"/>
      <c r="K103" s="3"/>
      <c r="L103" s="2"/>
      <c r="M103" s="2"/>
      <c r="N103" s="2"/>
      <c r="O103" s="2"/>
      <c r="P103" s="27"/>
      <c r="Q103" s="2"/>
      <c r="R103" s="2"/>
    </row>
    <row r="104" spans="1:18" s="22" customFormat="1" ht="14.75" x14ac:dyDescent="0.75">
      <c r="A104" s="2"/>
      <c r="B104" s="2"/>
      <c r="C104" s="2"/>
      <c r="D104" s="4"/>
      <c r="E104" s="2"/>
      <c r="F104" s="2"/>
      <c r="G104" s="2"/>
      <c r="H104" s="3"/>
      <c r="I104" s="2"/>
      <c r="J104" s="2"/>
      <c r="K104" s="3"/>
      <c r="L104" s="2"/>
      <c r="M104" s="2"/>
      <c r="N104" s="2"/>
      <c r="O104" s="2"/>
      <c r="P104" s="27"/>
      <c r="Q104" s="2"/>
      <c r="R104" s="2"/>
    </row>
    <row r="105" spans="1:18" s="22" customFormat="1" ht="14.75" x14ac:dyDescent="0.75">
      <c r="A105" s="2"/>
      <c r="B105" s="2"/>
      <c r="C105" s="2"/>
      <c r="D105" s="4"/>
      <c r="E105" s="2"/>
      <c r="F105" s="2"/>
      <c r="G105" s="2"/>
      <c r="H105" s="3"/>
      <c r="I105" s="2"/>
      <c r="J105" s="2"/>
      <c r="K105" s="3"/>
      <c r="L105" s="2"/>
      <c r="M105" s="2"/>
      <c r="N105" s="2"/>
      <c r="O105" s="2"/>
      <c r="P105" s="27"/>
      <c r="Q105" s="2"/>
      <c r="R105" s="2"/>
    </row>
    <row r="106" spans="1:18" s="22" customFormat="1" ht="14.75" x14ac:dyDescent="0.75">
      <c r="A106" s="2"/>
      <c r="B106" s="19"/>
      <c r="C106" s="2"/>
      <c r="D106" s="4"/>
      <c r="E106" s="2"/>
      <c r="F106" s="2"/>
      <c r="G106" s="2"/>
      <c r="H106" s="3"/>
      <c r="I106" s="2"/>
      <c r="J106" s="2"/>
      <c r="K106" s="3"/>
      <c r="L106" s="2"/>
      <c r="M106" s="2"/>
      <c r="N106" s="2"/>
      <c r="O106" s="2"/>
      <c r="P106" s="27"/>
      <c r="Q106" s="2"/>
      <c r="R106" s="2"/>
    </row>
    <row r="107" spans="1:18" s="22" customFormat="1" ht="14.75" x14ac:dyDescent="0.75">
      <c r="A107" s="2"/>
      <c r="B107" s="19"/>
      <c r="C107" s="2"/>
      <c r="D107" s="4"/>
      <c r="E107" s="2"/>
      <c r="F107" s="2"/>
      <c r="G107" s="2"/>
      <c r="H107" s="3"/>
      <c r="I107" s="2"/>
      <c r="J107" s="2"/>
      <c r="K107" s="3"/>
      <c r="L107" s="2"/>
      <c r="M107" s="2"/>
      <c r="N107" s="2"/>
      <c r="O107" s="2"/>
      <c r="P107" s="27"/>
      <c r="Q107" s="2"/>
      <c r="R107" s="2"/>
    </row>
    <row r="108" spans="1:18" s="22" customFormat="1" ht="14.75" x14ac:dyDescent="0.75">
      <c r="A108" s="2"/>
      <c r="B108" s="47"/>
      <c r="C108" s="47"/>
      <c r="D108" s="48"/>
      <c r="E108" s="2"/>
      <c r="F108" s="2"/>
      <c r="G108" s="2"/>
      <c r="H108" s="3"/>
      <c r="I108" s="2"/>
      <c r="J108" s="2"/>
      <c r="K108" s="3"/>
      <c r="L108" s="2"/>
      <c r="M108" s="2"/>
      <c r="N108" s="2"/>
      <c r="O108" s="2"/>
      <c r="P108" s="27"/>
      <c r="Q108" s="2"/>
      <c r="R108" s="2"/>
    </row>
    <row r="109" spans="1:18" s="22" customFormat="1" ht="14.75" x14ac:dyDescent="0.75">
      <c r="A109" s="2"/>
      <c r="B109" s="47"/>
      <c r="C109" s="47"/>
      <c r="D109" s="48"/>
      <c r="E109" s="2"/>
      <c r="F109" s="2"/>
      <c r="G109" s="2"/>
      <c r="H109" s="3"/>
      <c r="I109" s="2"/>
      <c r="J109" s="2"/>
      <c r="K109" s="3"/>
      <c r="L109" s="2"/>
      <c r="M109" s="2"/>
      <c r="N109" s="2"/>
      <c r="O109" s="2"/>
      <c r="P109" s="27"/>
      <c r="Q109" s="2"/>
      <c r="R109" s="2"/>
    </row>
    <row r="110" spans="1:18" s="22" customFormat="1" ht="14.75" x14ac:dyDescent="0.75">
      <c r="A110" s="2"/>
      <c r="B110" s="47"/>
      <c r="C110" s="47"/>
      <c r="D110" s="48"/>
      <c r="E110" s="2"/>
      <c r="F110" s="2"/>
      <c r="G110" s="2"/>
      <c r="H110" s="3"/>
      <c r="I110" s="2"/>
      <c r="J110" s="2"/>
      <c r="K110" s="3"/>
      <c r="L110" s="2"/>
      <c r="M110" s="2"/>
      <c r="N110" s="2"/>
      <c r="O110" s="2"/>
      <c r="P110" s="27"/>
      <c r="Q110" s="2"/>
      <c r="R110" s="2"/>
    </row>
    <row r="111" spans="1:18" s="22" customFormat="1" ht="14.75" x14ac:dyDescent="0.75">
      <c r="A111" s="2"/>
      <c r="B111" s="47"/>
      <c r="C111" s="47"/>
      <c r="D111" s="48"/>
      <c r="E111" s="2"/>
      <c r="F111" s="2"/>
      <c r="G111" s="2"/>
      <c r="H111" s="3"/>
      <c r="I111" s="2"/>
      <c r="J111" s="2"/>
      <c r="K111" s="3"/>
      <c r="L111" s="2"/>
      <c r="M111" s="2"/>
      <c r="N111" s="2"/>
      <c r="O111" s="2"/>
      <c r="P111" s="27"/>
      <c r="Q111" s="2"/>
      <c r="R111" s="2"/>
    </row>
    <row r="112" spans="1:18" s="22" customFormat="1" ht="14.75" x14ac:dyDescent="0.75">
      <c r="A112" s="2"/>
      <c r="B112" s="47"/>
      <c r="C112" s="47"/>
      <c r="D112" s="48"/>
      <c r="E112" s="2"/>
      <c r="F112" s="2"/>
      <c r="G112" s="2"/>
      <c r="H112" s="3"/>
      <c r="I112" s="2"/>
      <c r="J112" s="2"/>
      <c r="K112" s="3"/>
      <c r="L112" s="2"/>
      <c r="M112" s="2"/>
      <c r="N112" s="2"/>
      <c r="O112" s="2"/>
      <c r="P112" s="27"/>
      <c r="Q112" s="2"/>
      <c r="R112" s="2"/>
    </row>
    <row r="113" spans="1:18" s="22" customFormat="1" ht="14.75" x14ac:dyDescent="0.75">
      <c r="A113" s="2"/>
      <c r="B113" s="2"/>
      <c r="C113" s="2"/>
      <c r="D113" s="4"/>
      <c r="E113" s="2"/>
      <c r="F113" s="2"/>
      <c r="G113" s="2"/>
      <c r="H113" s="3"/>
      <c r="I113" s="2"/>
      <c r="J113" s="2"/>
      <c r="K113" s="3"/>
      <c r="L113" s="2"/>
      <c r="M113" s="2"/>
      <c r="N113" s="2"/>
      <c r="O113" s="2"/>
      <c r="P113" s="27"/>
      <c r="Q113" s="2"/>
      <c r="R113" s="2"/>
    </row>
    <row r="114" spans="1:18" s="22" customFormat="1" ht="14.75" x14ac:dyDescent="0.75">
      <c r="A114" s="28"/>
      <c r="B114" s="2"/>
      <c r="C114" s="2"/>
      <c r="D114" s="4"/>
      <c r="E114" s="2"/>
      <c r="F114" s="2"/>
      <c r="G114" s="2"/>
      <c r="H114" s="3"/>
      <c r="I114" s="2"/>
      <c r="J114" s="2"/>
      <c r="K114" s="3"/>
      <c r="L114" s="2"/>
      <c r="M114" s="2"/>
      <c r="N114" s="2"/>
      <c r="O114" s="2"/>
      <c r="P114" s="27"/>
      <c r="Q114" s="2"/>
      <c r="R114" s="2"/>
    </row>
    <row r="115" spans="1:18" s="22" customFormat="1" ht="14.75" x14ac:dyDescent="0.75">
      <c r="A115" s="2"/>
      <c r="B115" s="2"/>
      <c r="C115" s="2"/>
      <c r="D115" s="4"/>
      <c r="E115" s="2"/>
      <c r="F115" s="2"/>
      <c r="G115" s="2"/>
      <c r="H115" s="3"/>
      <c r="I115" s="2"/>
      <c r="J115" s="2"/>
      <c r="K115" s="3"/>
      <c r="L115" s="2"/>
      <c r="M115" s="2"/>
      <c r="N115" s="2"/>
      <c r="O115" s="2"/>
      <c r="P115" s="27"/>
      <c r="Q115" s="2"/>
      <c r="R115" s="2"/>
    </row>
    <row r="116" spans="1:18" s="22" customFormat="1" ht="14.75" x14ac:dyDescent="0.75">
      <c r="A116" s="2"/>
      <c r="B116" s="2"/>
      <c r="C116" s="2"/>
      <c r="D116" s="4"/>
      <c r="E116" s="2"/>
      <c r="F116" s="2"/>
      <c r="G116" s="2"/>
      <c r="H116" s="3"/>
      <c r="I116" s="2"/>
      <c r="J116" s="2"/>
      <c r="K116" s="3"/>
      <c r="L116" s="2"/>
      <c r="M116" s="2"/>
      <c r="N116" s="2"/>
      <c r="O116" s="2"/>
      <c r="P116" s="27"/>
      <c r="Q116" s="2"/>
      <c r="R116" s="2"/>
    </row>
    <row r="117" spans="1:18" s="22" customFormat="1" ht="14.75" x14ac:dyDescent="0.75">
      <c r="A117" s="2"/>
      <c r="B117" s="2"/>
      <c r="C117" s="2"/>
      <c r="D117" s="4"/>
      <c r="E117" s="2"/>
      <c r="F117" s="2"/>
      <c r="G117" s="2"/>
      <c r="H117" s="3"/>
      <c r="I117" s="2"/>
      <c r="J117" s="2"/>
      <c r="K117" s="3"/>
      <c r="L117" s="2"/>
      <c r="M117" s="2"/>
      <c r="N117" s="2"/>
      <c r="O117" s="2"/>
      <c r="P117" s="27"/>
      <c r="Q117" s="2"/>
      <c r="R117" s="2"/>
    </row>
    <row r="118" spans="1:18" s="22" customFormat="1" ht="14.75" x14ac:dyDescent="0.75">
      <c r="A118" s="28"/>
      <c r="B118" s="2"/>
      <c r="C118" s="2"/>
      <c r="D118" s="4"/>
      <c r="E118" s="2"/>
      <c r="F118" s="2"/>
      <c r="G118" s="2"/>
      <c r="H118" s="3"/>
      <c r="I118" s="2"/>
      <c r="J118" s="2"/>
      <c r="K118" s="3"/>
      <c r="L118" s="2"/>
      <c r="M118" s="2"/>
      <c r="N118" s="2"/>
      <c r="O118" s="2"/>
      <c r="P118" s="27"/>
      <c r="Q118" s="2"/>
      <c r="R118" s="2"/>
    </row>
    <row r="119" spans="1:18" s="22" customFormat="1" ht="14.75" x14ac:dyDescent="0.75">
      <c r="A119" s="2"/>
      <c r="B119" s="2"/>
      <c r="C119" s="2"/>
      <c r="D119" s="4"/>
      <c r="E119" s="2"/>
      <c r="F119" s="2"/>
      <c r="G119" s="2"/>
      <c r="H119" s="3"/>
      <c r="I119" s="2"/>
      <c r="J119" s="2"/>
      <c r="K119" s="3"/>
      <c r="L119" s="2"/>
      <c r="M119" s="2"/>
      <c r="N119" s="2"/>
      <c r="O119" s="2"/>
      <c r="P119" s="27"/>
      <c r="Q119" s="2"/>
      <c r="R119" s="2"/>
    </row>
    <row r="120" spans="1:18" s="22" customFormat="1" ht="14.75" x14ac:dyDescent="0.75">
      <c r="A120" s="2"/>
      <c r="B120" s="2"/>
      <c r="C120" s="2"/>
      <c r="D120" s="4"/>
      <c r="E120" s="2"/>
      <c r="F120" s="2"/>
      <c r="G120" s="2"/>
      <c r="H120" s="3"/>
      <c r="I120" s="2"/>
      <c r="J120" s="2"/>
      <c r="K120" s="3"/>
      <c r="L120" s="2"/>
      <c r="M120" s="2"/>
      <c r="N120" s="2"/>
      <c r="O120" s="2"/>
      <c r="P120" s="27"/>
      <c r="Q120" s="2"/>
      <c r="R120" s="2"/>
    </row>
    <row r="121" spans="1:18" s="22" customFormat="1" ht="14.75" x14ac:dyDescent="0.75">
      <c r="A121" s="2"/>
      <c r="B121" s="2"/>
      <c r="C121" s="2"/>
      <c r="D121" s="4"/>
      <c r="E121" s="2"/>
      <c r="F121" s="2"/>
      <c r="G121" s="2"/>
      <c r="H121" s="3"/>
      <c r="I121" s="2"/>
      <c r="J121" s="2"/>
      <c r="K121" s="3"/>
      <c r="L121" s="2"/>
      <c r="M121" s="2"/>
      <c r="N121" s="2"/>
      <c r="O121" s="2"/>
      <c r="P121" s="27"/>
      <c r="Q121" s="2"/>
      <c r="R121" s="2"/>
    </row>
    <row r="122" spans="1:18" s="22" customFormat="1" ht="14.75" x14ac:dyDescent="0.75">
      <c r="A122" s="28"/>
      <c r="B122" s="2"/>
      <c r="C122" s="2"/>
      <c r="D122" s="4"/>
      <c r="E122" s="2"/>
      <c r="F122" s="2"/>
      <c r="G122" s="2"/>
      <c r="H122" s="3"/>
      <c r="I122" s="2"/>
      <c r="J122" s="2"/>
      <c r="K122" s="3"/>
      <c r="L122" s="2"/>
      <c r="M122" s="2"/>
      <c r="N122" s="2"/>
      <c r="O122" s="2"/>
      <c r="P122" s="27"/>
      <c r="Q122" s="2"/>
      <c r="R122" s="2"/>
    </row>
    <row r="123" spans="1:18" s="22" customFormat="1" ht="14.75" x14ac:dyDescent="0.75">
      <c r="A123" s="2"/>
      <c r="B123" s="2"/>
      <c r="C123" s="2"/>
      <c r="D123" s="4"/>
      <c r="E123" s="2"/>
      <c r="F123" s="2"/>
      <c r="G123" s="2"/>
      <c r="H123" s="3"/>
      <c r="I123" s="2"/>
      <c r="J123" s="2"/>
      <c r="K123" s="3"/>
      <c r="L123" s="2"/>
      <c r="M123" s="2"/>
      <c r="N123" s="2"/>
      <c r="O123" s="2"/>
      <c r="P123" s="27"/>
      <c r="Q123" s="2"/>
      <c r="R123" s="2"/>
    </row>
    <row r="124" spans="1:18" s="22" customFormat="1" ht="14.75" x14ac:dyDescent="0.75">
      <c r="A124" s="2"/>
      <c r="B124" s="19"/>
      <c r="C124" s="2"/>
      <c r="D124" s="4"/>
      <c r="E124" s="2"/>
      <c r="F124" s="2"/>
      <c r="G124" s="2"/>
      <c r="H124" s="3"/>
      <c r="I124" s="2"/>
      <c r="J124" s="2"/>
      <c r="K124" s="3"/>
      <c r="L124" s="2"/>
      <c r="M124" s="2"/>
      <c r="N124" s="2"/>
      <c r="O124" s="2"/>
      <c r="P124" s="27"/>
      <c r="Q124" s="2"/>
      <c r="R124" s="2"/>
    </row>
    <row r="125" spans="1:18" s="22" customFormat="1" ht="14.75" x14ac:dyDescent="0.75">
      <c r="A125" s="2"/>
      <c r="B125" s="19"/>
      <c r="C125" s="2"/>
      <c r="D125" s="4"/>
      <c r="E125" s="2"/>
      <c r="F125" s="2"/>
      <c r="G125" s="2"/>
      <c r="H125" s="3"/>
      <c r="I125" s="2"/>
      <c r="J125" s="2"/>
      <c r="K125" s="3"/>
      <c r="L125" s="2"/>
      <c r="M125" s="2"/>
      <c r="N125" s="2"/>
      <c r="O125" s="2"/>
      <c r="P125" s="27"/>
      <c r="Q125" s="2"/>
      <c r="R125" s="2"/>
    </row>
    <row r="126" spans="1:18" s="22" customFormat="1" ht="14.75" x14ac:dyDescent="0.75">
      <c r="A126" s="2"/>
      <c r="B126" s="2"/>
      <c r="C126" s="2"/>
      <c r="D126" s="4"/>
      <c r="E126" s="2"/>
      <c r="F126" s="2"/>
      <c r="G126" s="2"/>
      <c r="H126" s="3"/>
      <c r="I126" s="2"/>
      <c r="J126" s="2"/>
      <c r="K126" s="3"/>
      <c r="L126" s="2"/>
      <c r="M126" s="2"/>
      <c r="N126" s="2"/>
      <c r="O126" s="2"/>
      <c r="P126" s="27"/>
      <c r="Q126" s="2"/>
      <c r="R126" s="2"/>
    </row>
    <row r="127" spans="1:18" s="22" customFormat="1" ht="14.75" x14ac:dyDescent="0.75">
      <c r="A127" s="28"/>
      <c r="B127" s="2"/>
      <c r="C127" s="2"/>
      <c r="D127" s="4"/>
      <c r="E127" s="2"/>
      <c r="F127" s="2"/>
      <c r="G127" s="2"/>
      <c r="H127" s="3"/>
      <c r="I127" s="2"/>
      <c r="J127" s="2"/>
      <c r="K127" s="3"/>
      <c r="L127" s="2"/>
      <c r="M127" s="2"/>
      <c r="N127" s="2"/>
      <c r="O127" s="2"/>
      <c r="P127" s="27"/>
      <c r="Q127" s="2"/>
      <c r="R127" s="2"/>
    </row>
    <row r="128" spans="1:18" s="22" customFormat="1" ht="14.25" x14ac:dyDescent="0.65">
      <c r="D128" s="49"/>
      <c r="H128" s="23"/>
      <c r="K128" s="23"/>
      <c r="P128" s="50"/>
    </row>
    <row r="129" spans="1:16" s="22" customFormat="1" ht="14.25" x14ac:dyDescent="0.65">
      <c r="D129" s="49"/>
      <c r="H129" s="23"/>
      <c r="K129" s="23"/>
      <c r="P129" s="50"/>
    </row>
    <row r="130" spans="1:16" s="22" customFormat="1" ht="14.25" x14ac:dyDescent="0.65">
      <c r="D130" s="49"/>
      <c r="H130" s="23"/>
      <c r="K130" s="23"/>
      <c r="P130" s="50"/>
    </row>
    <row r="131" spans="1:16" s="22" customFormat="1" ht="14.5" x14ac:dyDescent="0.7">
      <c r="B131" s="51"/>
      <c r="D131" s="49"/>
      <c r="H131" s="23"/>
      <c r="K131" s="23"/>
      <c r="P131" s="50"/>
    </row>
    <row r="132" spans="1:16" s="22" customFormat="1" ht="14.5" x14ac:dyDescent="0.7">
      <c r="B132" s="51"/>
      <c r="D132" s="49"/>
      <c r="H132" s="23"/>
      <c r="K132" s="23"/>
      <c r="P132" s="50"/>
    </row>
    <row r="133" spans="1:16" s="22" customFormat="1" ht="14.25" x14ac:dyDescent="0.65">
      <c r="D133" s="49"/>
      <c r="H133" s="23"/>
      <c r="K133" s="23"/>
      <c r="P133" s="50"/>
    </row>
    <row r="134" spans="1:16" s="22" customFormat="1" ht="14.5" x14ac:dyDescent="0.7">
      <c r="A134" s="52"/>
      <c r="D134" s="49"/>
      <c r="H134" s="23"/>
      <c r="K134" s="23"/>
      <c r="P134" s="50"/>
    </row>
    <row r="135" spans="1:16" s="22" customFormat="1" ht="14.25" x14ac:dyDescent="0.65">
      <c r="B135" s="53"/>
      <c r="D135" s="49"/>
      <c r="H135" s="23"/>
      <c r="K135" s="23"/>
      <c r="P135" s="50"/>
    </row>
    <row r="136" spans="1:16" s="22" customFormat="1" ht="14.25" x14ac:dyDescent="0.65">
      <c r="D136" s="49"/>
      <c r="H136" s="23"/>
      <c r="K136" s="23"/>
      <c r="P136" s="50"/>
    </row>
    <row r="137" spans="1:16" s="22" customFormat="1" ht="14.25" x14ac:dyDescent="0.65">
      <c r="D137" s="49"/>
      <c r="H137" s="23"/>
      <c r="K137" s="23"/>
      <c r="P137" s="50"/>
    </row>
    <row r="138" spans="1:16" s="22" customFormat="1" ht="14.25" x14ac:dyDescent="0.65">
      <c r="D138" s="49"/>
      <c r="H138" s="23"/>
      <c r="K138" s="23"/>
    </row>
    <row r="139" spans="1:16" x14ac:dyDescent="0.6">
      <c r="A139" s="54"/>
    </row>
    <row r="140" spans="1:16" x14ac:dyDescent="0.6">
      <c r="B140" s="56"/>
    </row>
    <row r="143" spans="1:16" x14ac:dyDescent="0.6">
      <c r="B143" s="56"/>
    </row>
    <row r="144" spans="1:16" x14ac:dyDescent="0.6">
      <c r="B144" s="56"/>
    </row>
    <row r="145" spans="2:2" x14ac:dyDescent="0.6">
      <c r="B145" s="56"/>
    </row>
    <row r="146" spans="2:2" x14ac:dyDescent="0.6">
      <c r="B146" s="56"/>
    </row>
  </sheetData>
  <mergeCells count="4">
    <mergeCell ref="B2:L2"/>
    <mergeCell ref="B4:L4"/>
    <mergeCell ref="B52:L52"/>
    <mergeCell ref="B53:C53"/>
  </mergeCells>
  <phoneticPr fontId="0" type="noConversion"/>
  <pageMargins left="0.28999999999999998" right="0.35" top="1.02" bottom="0.61" header="0.27" footer="0.2"/>
  <pageSetup scale="79" fitToHeight="2" orientation="portrait" r:id="rId1"/>
  <headerFooter alignWithMargins="0">
    <oddFooter>&amp;L&amp;D, &amp;T&amp;C&amp;P&amp;RTemplate version: 2/16/2013</oddFooter>
  </headerFooter>
  <rowBreaks count="1" manualBreakCount="1">
    <brk id="51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workbookViewId="0">
      <selection activeCell="C24" sqref="C24"/>
    </sheetView>
  </sheetViews>
  <sheetFormatPr defaultRowHeight="13" x14ac:dyDescent="0.6"/>
  <sheetData>
    <row r="1" spans="1:4" x14ac:dyDescent="0.6">
      <c r="A1" t="s">
        <v>65</v>
      </c>
    </row>
    <row r="2" spans="1:4" x14ac:dyDescent="0.6">
      <c r="A2" t="s">
        <v>66</v>
      </c>
      <c r="B2" t="s">
        <v>70</v>
      </c>
      <c r="C2" t="s">
        <v>71</v>
      </c>
    </row>
    <row r="3" spans="1:4" x14ac:dyDescent="0.6">
      <c r="A3" t="s">
        <v>21</v>
      </c>
      <c r="B3" s="72">
        <v>950</v>
      </c>
      <c r="C3" s="73">
        <f>Budget_Summary!D14</f>
        <v>0</v>
      </c>
      <c r="D3" s="74">
        <f>B3*C3</f>
        <v>0</v>
      </c>
    </row>
    <row r="4" spans="1:4" x14ac:dyDescent="0.6">
      <c r="A4" t="s">
        <v>67</v>
      </c>
      <c r="B4" s="72">
        <v>950</v>
      </c>
      <c r="C4" s="73">
        <f>Budget_Summary!D15</f>
        <v>0</v>
      </c>
      <c r="D4" s="74">
        <f>B4*C4</f>
        <v>0</v>
      </c>
    </row>
    <row r="5" spans="1:4" x14ac:dyDescent="0.6">
      <c r="A5" t="s">
        <v>67</v>
      </c>
      <c r="B5" s="72">
        <v>950</v>
      </c>
      <c r="C5" s="73">
        <f>Budget_Summary!D16</f>
        <v>0</v>
      </c>
      <c r="D5" s="74">
        <f>B5*C5</f>
        <v>0</v>
      </c>
    </row>
    <row r="6" spans="1:4" x14ac:dyDescent="0.6">
      <c r="A6" t="s">
        <v>68</v>
      </c>
      <c r="B6" s="72">
        <v>950</v>
      </c>
      <c r="C6" s="73">
        <f>Budget_Summary!D21</f>
        <v>0</v>
      </c>
      <c r="D6" s="74">
        <f>B6*C6</f>
        <v>0</v>
      </c>
    </row>
    <row r="7" spans="1:4" x14ac:dyDescent="0.6">
      <c r="A7" t="s">
        <v>69</v>
      </c>
      <c r="B7" s="72">
        <v>950</v>
      </c>
      <c r="C7" s="73">
        <f>Budget_Summary!D26</f>
        <v>0</v>
      </c>
      <c r="D7" s="74">
        <f>B7*C7</f>
        <v>0</v>
      </c>
    </row>
    <row r="8" spans="1:4" x14ac:dyDescent="0.6">
      <c r="B8" s="72"/>
      <c r="D8" s="74">
        <f>SUM(D3:D7)</f>
        <v>0</v>
      </c>
    </row>
    <row r="10" spans="1:4" x14ac:dyDescent="0.6">
      <c r="A10" t="s">
        <v>72</v>
      </c>
      <c r="B10" t="s">
        <v>70</v>
      </c>
      <c r="C10" t="s">
        <v>71</v>
      </c>
    </row>
    <row r="11" spans="1:4" x14ac:dyDescent="0.6">
      <c r="A11" t="s">
        <v>21</v>
      </c>
      <c r="B11" s="72">
        <v>950</v>
      </c>
      <c r="C11" s="73">
        <f>Budget_Summary!H14</f>
        <v>0</v>
      </c>
      <c r="D11" s="74">
        <f>B11*C11</f>
        <v>0</v>
      </c>
    </row>
    <row r="12" spans="1:4" x14ac:dyDescent="0.6">
      <c r="A12" t="s">
        <v>67</v>
      </c>
      <c r="B12" s="72">
        <v>950</v>
      </c>
      <c r="C12" s="73">
        <f>Budget_Summary!H15</f>
        <v>0</v>
      </c>
      <c r="D12" s="74">
        <f>B12*C12</f>
        <v>0</v>
      </c>
    </row>
    <row r="13" spans="1:4" x14ac:dyDescent="0.6">
      <c r="A13" t="s">
        <v>67</v>
      </c>
      <c r="B13" s="72">
        <v>950</v>
      </c>
      <c r="C13" s="73">
        <f>Budget_Summary!H16</f>
        <v>0</v>
      </c>
      <c r="D13" s="74">
        <f>B13*C13</f>
        <v>0</v>
      </c>
    </row>
    <row r="14" spans="1:4" x14ac:dyDescent="0.6">
      <c r="A14" t="s">
        <v>68</v>
      </c>
      <c r="B14" s="72">
        <v>950</v>
      </c>
      <c r="C14" s="73">
        <f>Budget_Summary!H21</f>
        <v>0</v>
      </c>
      <c r="D14" s="74">
        <f>B14*C14</f>
        <v>0</v>
      </c>
    </row>
    <row r="15" spans="1:4" x14ac:dyDescent="0.6">
      <c r="A15" t="s">
        <v>69</v>
      </c>
      <c r="B15" s="72">
        <v>950</v>
      </c>
      <c r="C15" s="73">
        <f>Budget_Summary!H26</f>
        <v>0</v>
      </c>
      <c r="D15" s="74">
        <f>B15*C15</f>
        <v>0</v>
      </c>
    </row>
    <row r="16" spans="1:4" x14ac:dyDescent="0.6">
      <c r="B16" s="72"/>
      <c r="D16" s="74">
        <f>SUM(D11:D15)</f>
        <v>0</v>
      </c>
    </row>
    <row r="18" spans="1:4" x14ac:dyDescent="0.6">
      <c r="A18" t="s">
        <v>73</v>
      </c>
      <c r="B18" t="s">
        <v>70</v>
      </c>
      <c r="C18" t="s">
        <v>71</v>
      </c>
    </row>
    <row r="19" spans="1:4" x14ac:dyDescent="0.6">
      <c r="A19" t="s">
        <v>21</v>
      </c>
      <c r="B19" s="72">
        <v>950</v>
      </c>
      <c r="C19" s="73">
        <f>Budget_Summary!K14</f>
        <v>0</v>
      </c>
      <c r="D19" s="74">
        <f>B19*C19</f>
        <v>0</v>
      </c>
    </row>
    <row r="20" spans="1:4" x14ac:dyDescent="0.6">
      <c r="A20" t="s">
        <v>67</v>
      </c>
      <c r="B20" s="72">
        <v>950</v>
      </c>
      <c r="C20" s="73">
        <f>Budget_Summary!K15</f>
        <v>0</v>
      </c>
      <c r="D20" s="74">
        <f>B20*C20</f>
        <v>0</v>
      </c>
    </row>
    <row r="21" spans="1:4" x14ac:dyDescent="0.6">
      <c r="A21" t="s">
        <v>67</v>
      </c>
      <c r="B21" s="72">
        <v>950</v>
      </c>
      <c r="C21" s="73">
        <f>Budget_Summary!K16</f>
        <v>0</v>
      </c>
      <c r="D21" s="74">
        <f>B21*C21</f>
        <v>0</v>
      </c>
    </row>
    <row r="22" spans="1:4" x14ac:dyDescent="0.6">
      <c r="A22" t="s">
        <v>68</v>
      </c>
      <c r="B22" s="72">
        <v>950</v>
      </c>
      <c r="C22" s="73">
        <f>Budget_Summary!K21</f>
        <v>0</v>
      </c>
      <c r="D22" s="74">
        <f>B22*C22</f>
        <v>0</v>
      </c>
    </row>
    <row r="23" spans="1:4" x14ac:dyDescent="0.6">
      <c r="A23" t="s">
        <v>69</v>
      </c>
      <c r="B23" s="72">
        <v>950</v>
      </c>
      <c r="C23" s="73">
        <f>Budget_Summary!K26</f>
        <v>0</v>
      </c>
      <c r="D23" s="74">
        <f>B23*C23</f>
        <v>0</v>
      </c>
    </row>
    <row r="24" spans="1:4" x14ac:dyDescent="0.6">
      <c r="B24" s="72"/>
      <c r="D24" s="74">
        <f>SUM(D19:D23)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workbookViewId="0">
      <selection activeCell="I23" sqref="I23"/>
    </sheetView>
  </sheetViews>
  <sheetFormatPr defaultRowHeight="13" x14ac:dyDescent="0.6"/>
  <cols>
    <col min="6" max="6" width="12.54296875" customWidth="1"/>
    <col min="9" max="9" width="11.1328125" customWidth="1"/>
    <col min="12" max="12" width="10.40625" customWidth="1"/>
    <col min="14" max="14" width="11.54296875" customWidth="1"/>
  </cols>
  <sheetData>
    <row r="1" spans="1:14" ht="14.75" x14ac:dyDescent="0.75">
      <c r="A1" s="19"/>
      <c r="B1" s="2"/>
      <c r="C1" s="2"/>
      <c r="D1" s="2"/>
      <c r="E1" s="4"/>
      <c r="F1" s="31" t="s">
        <v>3</v>
      </c>
      <c r="G1" s="5"/>
      <c r="H1" s="6"/>
      <c r="I1" s="31" t="s">
        <v>4</v>
      </c>
      <c r="J1" s="5"/>
      <c r="K1" s="6"/>
      <c r="L1" s="31" t="s">
        <v>5</v>
      </c>
      <c r="M1" s="2"/>
      <c r="N1" s="31" t="s">
        <v>16</v>
      </c>
    </row>
    <row r="2" spans="1:14" ht="14.75" x14ac:dyDescent="0.75">
      <c r="A2" s="19"/>
      <c r="B2" s="2"/>
      <c r="C2" s="2"/>
      <c r="D2" s="2"/>
      <c r="E2" s="4"/>
      <c r="F2" s="57">
        <v>43563</v>
      </c>
      <c r="G2" s="5"/>
      <c r="H2" s="6"/>
      <c r="I2" s="57">
        <v>43929</v>
      </c>
      <c r="J2" s="5"/>
      <c r="K2" s="6"/>
      <c r="L2" s="57">
        <v>44294</v>
      </c>
      <c r="M2" s="2"/>
      <c r="N2" s="31" t="s">
        <v>17</v>
      </c>
    </row>
    <row r="3" spans="1:14" ht="14.75" x14ac:dyDescent="0.75">
      <c r="A3" s="19"/>
      <c r="B3" s="2"/>
      <c r="C3" s="2"/>
      <c r="D3" s="5"/>
      <c r="E3" s="32"/>
      <c r="F3" s="57">
        <f>DATE(YEAR(F2)+1, MONTH(F2), DAY(F2)-1)</f>
        <v>43928</v>
      </c>
      <c r="G3" s="5"/>
      <c r="H3" s="6"/>
      <c r="I3" s="57">
        <f>DATE(YEAR(I2)+1, MONTH(F2), DAY(F2)-1)</f>
        <v>44293</v>
      </c>
      <c r="J3" s="5"/>
      <c r="K3" s="6"/>
      <c r="L3" s="57">
        <f>DATE(YEAR(L2)+1, MONTH(F2), DAY(F2)-1)</f>
        <v>44658</v>
      </c>
      <c r="M3" s="2"/>
      <c r="N3" s="31"/>
    </row>
    <row r="4" spans="1:14" ht="29.5" x14ac:dyDescent="0.75">
      <c r="A4" s="2"/>
      <c r="B4" s="75" t="s">
        <v>74</v>
      </c>
      <c r="C4" s="75" t="s">
        <v>75</v>
      </c>
      <c r="D4" s="75" t="s">
        <v>70</v>
      </c>
      <c r="E4" s="4"/>
      <c r="F4" s="2"/>
      <c r="G4" s="2"/>
      <c r="H4" s="3"/>
      <c r="I4" s="2"/>
      <c r="J4" s="2"/>
      <c r="K4" s="3"/>
      <c r="L4" s="2"/>
      <c r="M4" s="2"/>
      <c r="N4" s="33"/>
    </row>
    <row r="5" spans="1:14" ht="14.75" x14ac:dyDescent="0.75">
      <c r="A5" s="2" t="s">
        <v>76</v>
      </c>
      <c r="B5" s="5">
        <v>5</v>
      </c>
      <c r="C5" s="5">
        <v>0</v>
      </c>
      <c r="D5" s="5">
        <v>200</v>
      </c>
      <c r="E5" s="6"/>
      <c r="F5" s="76">
        <v>0</v>
      </c>
      <c r="G5" s="8"/>
      <c r="H5" s="6"/>
      <c r="I5" s="76">
        <f>B5*C5*D5</f>
        <v>0</v>
      </c>
      <c r="J5" s="8"/>
      <c r="K5" s="6"/>
      <c r="L5" s="76">
        <f>B5*C5*D5</f>
        <v>0</v>
      </c>
      <c r="M5" s="9"/>
      <c r="N5" s="76">
        <f t="shared" ref="N5:N10" si="0">F5+I5+L5</f>
        <v>0</v>
      </c>
    </row>
    <row r="6" spans="1:14" ht="14.75" x14ac:dyDescent="0.75">
      <c r="A6" s="2" t="s">
        <v>77</v>
      </c>
      <c r="B6" s="5">
        <v>5</v>
      </c>
      <c r="C6" s="5">
        <v>0</v>
      </c>
      <c r="D6" s="5">
        <v>47</v>
      </c>
      <c r="E6" s="6"/>
      <c r="F6" s="76">
        <f>B6*C6*D6</f>
        <v>0</v>
      </c>
      <c r="G6" s="8"/>
      <c r="H6" s="6"/>
      <c r="I6" s="76">
        <f>B6*C6*D6</f>
        <v>0</v>
      </c>
      <c r="J6" s="8"/>
      <c r="K6" s="6"/>
      <c r="L6" s="76">
        <f>B6*C6*D6</f>
        <v>0</v>
      </c>
      <c r="M6" s="9"/>
      <c r="N6" s="76">
        <f t="shared" si="0"/>
        <v>0</v>
      </c>
    </row>
    <row r="7" spans="1:14" ht="14.75" x14ac:dyDescent="0.75">
      <c r="A7" s="2" t="s">
        <v>78</v>
      </c>
      <c r="B7" s="5"/>
      <c r="C7" s="5">
        <v>0</v>
      </c>
      <c r="D7" s="5">
        <v>400</v>
      </c>
      <c r="E7" s="6"/>
      <c r="F7" s="76">
        <v>0</v>
      </c>
      <c r="G7" s="8"/>
      <c r="H7" s="6"/>
      <c r="I7" s="76">
        <f>C7*D7</f>
        <v>0</v>
      </c>
      <c r="J7" s="8"/>
      <c r="K7" s="6"/>
      <c r="L7" s="76">
        <f>C7*D7</f>
        <v>0</v>
      </c>
      <c r="M7" s="9"/>
      <c r="N7" s="76">
        <f t="shared" si="0"/>
        <v>0</v>
      </c>
    </row>
    <row r="8" spans="1:14" ht="14.75" x14ac:dyDescent="0.75">
      <c r="A8" s="2" t="s">
        <v>79</v>
      </c>
      <c r="B8" s="5"/>
      <c r="C8" s="5">
        <v>0</v>
      </c>
      <c r="D8" s="5">
        <v>435</v>
      </c>
      <c r="E8" s="6"/>
      <c r="F8" s="76">
        <f>C8*D8</f>
        <v>0</v>
      </c>
      <c r="G8" s="8"/>
      <c r="H8" s="6"/>
      <c r="I8" s="76">
        <f>C8*D8</f>
        <v>0</v>
      </c>
      <c r="J8" s="8"/>
      <c r="K8" s="6"/>
      <c r="L8" s="76">
        <f>C8*D8</f>
        <v>0</v>
      </c>
      <c r="M8" s="9"/>
      <c r="N8" s="76">
        <f t="shared" si="0"/>
        <v>0</v>
      </c>
    </row>
    <row r="9" spans="1:14" ht="14.75" x14ac:dyDescent="0.75">
      <c r="A9" s="30" t="s">
        <v>80</v>
      </c>
      <c r="B9" s="5"/>
      <c r="C9" s="5">
        <v>0</v>
      </c>
      <c r="D9" s="5">
        <v>200</v>
      </c>
      <c r="E9" s="6"/>
      <c r="F9" s="76">
        <v>0</v>
      </c>
      <c r="G9" s="8"/>
      <c r="H9" s="6"/>
      <c r="I9" s="76">
        <f>C9*D9</f>
        <v>0</v>
      </c>
      <c r="J9" s="8"/>
      <c r="K9" s="6"/>
      <c r="L9" s="76">
        <f>C9*D9</f>
        <v>0</v>
      </c>
      <c r="M9" s="9"/>
      <c r="N9" s="76">
        <f t="shared" si="0"/>
        <v>0</v>
      </c>
    </row>
    <row r="10" spans="1:14" ht="14.75" x14ac:dyDescent="0.75">
      <c r="A10" s="2"/>
      <c r="B10" s="2"/>
      <c r="C10" s="2"/>
      <c r="D10" s="3"/>
      <c r="E10" s="6"/>
      <c r="F10" s="11"/>
      <c r="G10" s="8"/>
      <c r="H10" s="6"/>
      <c r="I10" s="11"/>
      <c r="J10" s="8"/>
      <c r="K10" s="6"/>
      <c r="L10" s="11"/>
      <c r="M10" s="9"/>
      <c r="N10" s="11">
        <f t="shared" si="0"/>
        <v>0</v>
      </c>
    </row>
    <row r="11" spans="1:14" ht="14.75" x14ac:dyDescent="0.75">
      <c r="A11" s="19"/>
      <c r="B11" s="2"/>
      <c r="C11" s="2"/>
      <c r="D11" s="3"/>
      <c r="E11" s="6"/>
      <c r="F11" s="77">
        <f>SUM(F5:F9)</f>
        <v>0</v>
      </c>
      <c r="G11" s="8"/>
      <c r="H11" s="6"/>
      <c r="I11" s="77">
        <f>SUM(I5:I9)</f>
        <v>0</v>
      </c>
      <c r="J11" s="8"/>
      <c r="K11" s="6"/>
      <c r="L11" s="77">
        <f>SUM(L5:L9)</f>
        <v>0</v>
      </c>
      <c r="M11" s="9"/>
      <c r="N11" s="76">
        <f>SUM(N5:N10)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Budget_Summary</vt:lpstr>
      <vt:lpstr>Comp Ops</vt:lpstr>
      <vt:lpstr>DomesticTravel</vt:lpstr>
      <vt:lpstr>Budget_Summary!Print_Area</vt:lpstr>
    </vt:vector>
  </TitlesOfParts>
  <Company>University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IGhelman</dc:creator>
  <cp:lastModifiedBy>Katie M. McKeon</cp:lastModifiedBy>
  <cp:lastPrinted>2012-07-09T15:15:06Z</cp:lastPrinted>
  <dcterms:created xsi:type="dcterms:W3CDTF">1999-05-28T20:25:16Z</dcterms:created>
  <dcterms:modified xsi:type="dcterms:W3CDTF">2024-10-01T14:41:29Z</dcterms:modified>
</cp:coreProperties>
</file>